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8070" activeTab="0"/>
  </bookViews>
  <sheets>
    <sheet name="ESTIMATION GROS TRAVAUX 2006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<sst xmlns="http://schemas.openxmlformats.org/spreadsheetml/2006/main" count="75" uniqueCount="53">
  <si>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ZONE D'HABITATION ESPLANADE</t>
  </si>
  <si>
    <t>DEMANDEUR /TRAVAUX</t>
  </si>
  <si>
    <t>Montant en €/HT</t>
  </si>
  <si>
    <t>A charge ASERE</t>
  </si>
  <si>
    <t>A charge Copropriété</t>
  </si>
  <si>
    <t>Montant TOTAL (€/HT)</t>
  </si>
  <si>
    <t>MONTANT TOTAL T.T.C.</t>
  </si>
  <si>
    <t>A.1 - REFECTION ETANCHEITE BOXES COLISEE-AVENTIN</t>
  </si>
  <si>
    <t>A.3 - REFECTION DE SURFACE ENTRE N° 2 ET 6 RUE DE PALERME</t>
  </si>
  <si>
    <t>TOTAL A</t>
  </si>
  <si>
    <t>TOTAL C</t>
  </si>
  <si>
    <t>TOTAL D</t>
  </si>
  <si>
    <t>TOTAL F</t>
  </si>
  <si>
    <t>* reprise éventuel d'étanchéité : 50 €/HT/m2 - pour mémoire</t>
  </si>
  <si>
    <t>TRAVAUX DE VRD - REFECTION DE REVETEMENT</t>
  </si>
  <si>
    <t>TOTAL E</t>
  </si>
  <si>
    <t>TOTAL G</t>
  </si>
  <si>
    <t>Honoraires maitrise d'œuvre ( € h.t. )</t>
  </si>
  <si>
    <t>Honoraires gestion ( € h.t. )</t>
  </si>
  <si>
    <t>T.V.A.</t>
  </si>
  <si>
    <t>B - CUS HABITAT</t>
  </si>
  <si>
    <t>B.2 - REFECTION TROTTOIR 6 RUE ANKARA ET REPRISE PAVAGE DEVANT 25 ISTANBUL</t>
  </si>
  <si>
    <t>TOTAL B</t>
  </si>
  <si>
    <t>C - RUE D' UPSAL</t>
  </si>
  <si>
    <t>B)  ESTIMATION - PROGRAMME 2006</t>
  </si>
  <si>
    <t>A - PERSPECTIVES</t>
  </si>
  <si>
    <t>A.1 - REFECTION DES BACS A FLEURS - Deuxième Tranche</t>
  </si>
  <si>
    <t>C - JEUX UPSAL</t>
  </si>
  <si>
    <t>C.1 Réfection partielle voierie et parking devant 1 à 10, rue d'Upsal</t>
  </si>
  <si>
    <t>D - SCHWEITZER</t>
  </si>
  <si>
    <t>E - SYNDIC LAEMMEL</t>
  </si>
  <si>
    <t>F - IMMEUBLE 10-12 rue de Copenhague</t>
  </si>
  <si>
    <t>G - DIVERS</t>
  </si>
  <si>
    <t>B - IMMOBILIERE 3F</t>
  </si>
  <si>
    <t>B.1 - BATIMENTS 9 à 13, refection dallage du trottoir</t>
  </si>
  <si>
    <t>B.2 - BATIMENTS 15 à 19, réfection dallage du trottoir</t>
  </si>
  <si>
    <t>C.1 - Création espaces verts devant le 18 rue d'Upsal</t>
  </si>
  <si>
    <t>A - ASERE - GESTRIM - LOT  N</t>
  </si>
  <si>
    <t>A.1 -Réfection du parking et du trottoir (hors étanchéité)</t>
  </si>
  <si>
    <t>G.1 - solde pavage autour des bassins avenue de Gaulle,  250 ml Muret 1.05 m + Réfection enrobé sur 300 m2</t>
  </si>
  <si>
    <t>G.2 - Remplacement de tous les petits bacs à fleurs de VAUBAN - LAUREADES - 3F, par de grands bacs</t>
  </si>
  <si>
    <t>G.3 - Jeux Vauban, mise aux normes</t>
  </si>
  <si>
    <t>P.S.  Sommes déjà budgetées qui ont été provisionnées dans les comptes 2004 ( A )</t>
  </si>
  <si>
    <t>C)  ESTIMATION - PROGRAMME 2007</t>
  </si>
  <si>
    <t>A - ASI BOXES COLISEE AVENTIN</t>
  </si>
  <si>
    <t>A.2 - PARKING ROME 2ème TRANCHE</t>
  </si>
  <si>
    <t>A)  SOLDE - PROGRAMME 2004 / 2005 - MARCHE SATER</t>
  </si>
  <si>
    <t>B.1 - REFECTION PARKING ET PAVAGE DEVANT 16-24 rue de Milan</t>
  </si>
  <si>
    <t>D. 1 - Refection pavage et espaces verts suite à ravalement</t>
  </si>
  <si>
    <t xml:space="preserve">F-1- Pavage devant immeuble, sous réserve que la copropriété prenne la décision de relever le seuil de ses 2 entrées, </t>
  </si>
  <si>
    <t xml:space="preserve">7-8-9 rond point de l'esplanade, parking arrière 
2 eme tranche, pavage trottoirs, création aire à vélos </t>
  </si>
  <si>
    <t xml:space="preserve">                      ou le seront dans les comptes 2005 ( B + C )</t>
  </si>
  <si>
    <t>pour mémoire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</si>
</sst>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0.000"/>
    <numFmt numFmtId="167" formatCode="#,##0.000\ _€"/>
    <numFmt numFmtId="168" formatCode="#,##0.00\ &quot;€&quot;"/>
    <numFmt numFmtId="169" formatCode="#,##0.000\ &quot;€&quot;"/>
    <numFmt numFmtId="170" formatCode="#,##0.00\ _€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 quotePrefix="1">
      <alignment horizontal="left"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2" borderId="8" xfId="0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2" borderId="3" xfId="0" applyFont="1" applyFill="1" applyBorder="1" applyAlignment="1" quotePrefix="1">
      <alignment horizontal="left"/>
    </xf>
    <xf numFmtId="4" fontId="3" fillId="2" borderId="4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" fillId="0" borderId="3" xfId="0" applyFont="1" applyBorder="1" applyAlignment="1">
      <alignment horizontal="left" wrapText="1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15" xfId="0" applyFont="1" applyBorder="1" applyAlignment="1">
      <alignment horizontal="left" wrapText="1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16" xfId="0" applyFont="1" applyBorder="1" applyAlignment="1">
      <alignment horizontal="right" wrapText="1"/>
    </xf>
    <xf numFmtId="4" fontId="3" fillId="2" borderId="17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2" borderId="19" xfId="0" applyFont="1" applyFill="1" applyBorder="1" applyAlignment="1">
      <alignment/>
    </xf>
    <xf numFmtId="0" fontId="3" fillId="2" borderId="18" xfId="0" applyFont="1" applyFill="1" applyBorder="1" applyAlignment="1" quotePrefix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27" xfId="0" applyFont="1" applyBorder="1" applyAlignment="1">
      <alignment horizontal="left" wrapText="1"/>
    </xf>
    <xf numFmtId="4" fontId="4" fillId="0" borderId="2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8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47.7109375" style="0" customWidth="1"/>
    <col min="2" max="2" width="16.00390625" style="0" customWidth="1"/>
    <col min="3" max="3" width="21.28125" style="0" customWidth="1"/>
    <col min="4" max="4" width="16.28125" style="0" bestFit="1" customWidth="1"/>
    <col min="5" max="5" width="11.7109375" style="0" bestFit="1" customWidth="1"/>
  </cols>
  <sheetData>
    <row r="1" ht="9.75" customHeight="1">
      <c r="A1" s="1"/>
    </row>
    <row r="2" ht="15.75">
      <c r="A2" s="2" t="s">
        <v>0</v>
      </c>
    </row>
    <row r="3" ht="15.75">
      <c r="A3" s="3" t="s">
        <v>14</v>
      </c>
    </row>
    <row r="4" ht="15.75">
      <c r="A4" s="3"/>
    </row>
    <row r="5" ht="15.75">
      <c r="A5" s="2"/>
    </row>
    <row r="6" spans="1:3" ht="20.25">
      <c r="A6" s="66"/>
      <c r="B6" s="66"/>
      <c r="C6" s="66"/>
    </row>
    <row r="7" ht="20.25">
      <c r="A7" s="49"/>
    </row>
    <row r="8" spans="1:3" ht="15.75" customHeight="1">
      <c r="A8" s="67" t="s">
        <v>46</v>
      </c>
      <c r="B8" s="67"/>
      <c r="C8" s="67"/>
    </row>
    <row r="9" spans="1:3" ht="15.75" customHeight="1">
      <c r="A9" s="50"/>
      <c r="B9" s="50"/>
      <c r="C9" s="50"/>
    </row>
    <row r="10" ht="12.75" customHeight="1" thickBot="1">
      <c r="A10" s="2"/>
    </row>
    <row r="11" spans="1:3" ht="12.75" customHeight="1">
      <c r="A11" s="68" t="s">
        <v>1</v>
      </c>
      <c r="B11" s="70" t="s">
        <v>2</v>
      </c>
      <c r="C11" s="71"/>
    </row>
    <row r="12" spans="1:3" ht="12.75" customHeight="1" thickBot="1">
      <c r="A12" s="72"/>
      <c r="B12" s="58" t="s">
        <v>3</v>
      </c>
      <c r="C12" s="59" t="s">
        <v>4</v>
      </c>
    </row>
    <row r="13" spans="1:3" ht="12.75" customHeight="1">
      <c r="A13" s="55"/>
      <c r="B13" s="56"/>
      <c r="C13" s="57"/>
    </row>
    <row r="14" spans="1:3" ht="12.75" customHeight="1">
      <c r="A14" s="38" t="s">
        <v>37</v>
      </c>
      <c r="B14" s="7"/>
      <c r="C14" s="8"/>
    </row>
    <row r="15" spans="1:3" ht="12.75" customHeight="1">
      <c r="A15" s="48" t="s">
        <v>38</v>
      </c>
      <c r="B15" s="9">
        <v>38650</v>
      </c>
      <c r="C15" s="10"/>
    </row>
    <row r="16" spans="1:3" ht="12.75" customHeight="1">
      <c r="A16" s="46" t="s">
        <v>9</v>
      </c>
      <c r="B16" s="23">
        <f>B15</f>
        <v>38650</v>
      </c>
      <c r="C16" s="24"/>
    </row>
    <row r="17" spans="1:3" ht="12.75" customHeight="1">
      <c r="A17" s="37"/>
      <c r="B17" s="7"/>
      <c r="C17" s="8"/>
    </row>
    <row r="18" spans="1:3" ht="12.75" customHeight="1">
      <c r="A18" s="38" t="s">
        <v>33</v>
      </c>
      <c r="B18" s="7"/>
      <c r="C18" s="8"/>
    </row>
    <row r="19" spans="1:3" ht="12.75" customHeight="1">
      <c r="A19" s="47" t="s">
        <v>34</v>
      </c>
      <c r="B19" s="26">
        <v>28960</v>
      </c>
      <c r="C19" s="27"/>
    </row>
    <row r="20" spans="1:3" ht="12.75" customHeight="1">
      <c r="A20" s="47" t="s">
        <v>35</v>
      </c>
      <c r="B20" s="26">
        <v>31855</v>
      </c>
      <c r="C20" s="27">
        <v>19840</v>
      </c>
    </row>
    <row r="21" spans="1:3" ht="12.75" customHeight="1">
      <c r="A21" s="46" t="s">
        <v>22</v>
      </c>
      <c r="B21" s="23">
        <f>SUM(B19:B20)</f>
        <v>60815</v>
      </c>
      <c r="C21" s="24">
        <f>SUM(C19:C20)</f>
        <v>19840</v>
      </c>
    </row>
    <row r="22" spans="1:3" ht="12.75" customHeight="1">
      <c r="A22" s="37"/>
      <c r="B22" s="7"/>
      <c r="C22" s="8"/>
    </row>
    <row r="23" spans="1:3" ht="12.75" customHeight="1">
      <c r="A23" s="38" t="s">
        <v>27</v>
      </c>
      <c r="B23" s="7"/>
      <c r="C23" s="8"/>
    </row>
    <row r="24" spans="1:3" ht="12.75" customHeight="1">
      <c r="A24" s="48" t="s">
        <v>36</v>
      </c>
      <c r="B24" s="29">
        <v>5000</v>
      </c>
      <c r="C24" s="30"/>
    </row>
    <row r="25" spans="1:3" ht="12.75" customHeight="1">
      <c r="A25" s="46" t="s">
        <v>10</v>
      </c>
      <c r="B25" s="23">
        <f>B24</f>
        <v>5000</v>
      </c>
      <c r="C25" s="24"/>
    </row>
    <row r="26" spans="1:3" ht="12.75" customHeight="1" thickBot="1">
      <c r="A26" s="37"/>
      <c r="B26" s="7"/>
      <c r="C26" s="36"/>
    </row>
    <row r="27" spans="1:3" ht="12.75" customHeight="1">
      <c r="A27" s="39" t="s">
        <v>5</v>
      </c>
      <c r="B27" s="13">
        <f>B16+B21+B25</f>
        <v>104465</v>
      </c>
      <c r="C27" s="14">
        <f>C21</f>
        <v>19840</v>
      </c>
    </row>
    <row r="28" spans="1:3" ht="12.75" customHeight="1">
      <c r="A28" s="40"/>
      <c r="B28" s="17"/>
      <c r="C28" s="18"/>
    </row>
    <row r="29" spans="1:3" ht="12.75" customHeight="1">
      <c r="A29" s="41" t="s">
        <v>17</v>
      </c>
      <c r="B29" s="17">
        <f>ROUND(B27*6.65/100,0)</f>
        <v>6947</v>
      </c>
      <c r="C29" s="18">
        <f>ROUND(C27*6.65/100,0)</f>
        <v>1319</v>
      </c>
    </row>
    <row r="30" spans="1:3" ht="12.75" customHeight="1">
      <c r="A30" s="41" t="s">
        <v>18</v>
      </c>
      <c r="B30" s="17">
        <f>ROUND(B27*2/100,0)</f>
        <v>2089</v>
      </c>
      <c r="C30" s="18">
        <f>ROUND(C27*2/100,0)</f>
        <v>397</v>
      </c>
    </row>
    <row r="31" spans="1:3" ht="12.75" customHeight="1">
      <c r="A31" s="41" t="s">
        <v>19</v>
      </c>
      <c r="B31" s="17">
        <f>ROUND((B27+B29)*5.5/100+B30*19.6/100,0)</f>
        <v>6537</v>
      </c>
      <c r="C31" s="18">
        <f>ROUND((C27+C29)*5.5/100+C30*19.6/100,0)</f>
        <v>1242</v>
      </c>
    </row>
    <row r="32" spans="1:3" ht="12.75" customHeight="1">
      <c r="A32" s="40"/>
      <c r="B32" s="17"/>
      <c r="C32" s="18"/>
    </row>
    <row r="33" spans="1:3" ht="12.75" customHeight="1" thickBot="1">
      <c r="A33" s="42" t="s">
        <v>6</v>
      </c>
      <c r="B33" s="20">
        <f>SUM(B27:B32)</f>
        <v>120038</v>
      </c>
      <c r="C33" s="21">
        <f>SUM(C27:C32)</f>
        <v>22798</v>
      </c>
    </row>
    <row r="34" ht="12.75" customHeight="1">
      <c r="A34" s="2"/>
    </row>
    <row r="35" spans="1:3" ht="12.75" customHeight="1">
      <c r="A35" s="73" t="s">
        <v>42</v>
      </c>
      <c r="B35" s="73"/>
      <c r="C35" s="73"/>
    </row>
    <row r="36" ht="12.75" customHeight="1">
      <c r="A36" s="61" t="s">
        <v>51</v>
      </c>
    </row>
    <row r="37" ht="12.75" customHeight="1">
      <c r="A37" s="2"/>
    </row>
    <row r="38" ht="12.75" customHeight="1">
      <c r="A38" s="2"/>
    </row>
    <row r="39" spans="1:3" ht="15.75">
      <c r="A39" s="67" t="s">
        <v>24</v>
      </c>
      <c r="B39" s="67"/>
      <c r="C39" s="67"/>
    </row>
    <row r="40" spans="1:3" ht="15.75">
      <c r="A40" s="50"/>
      <c r="B40" s="50"/>
      <c r="C40" s="50"/>
    </row>
    <row r="41" ht="16.5" thickBot="1">
      <c r="A41" s="2"/>
    </row>
    <row r="42" spans="1:3" ht="12.75">
      <c r="A42" s="68" t="s">
        <v>1</v>
      </c>
      <c r="B42" s="70" t="s">
        <v>2</v>
      </c>
      <c r="C42" s="71"/>
    </row>
    <row r="43" spans="1:3" ht="13.5" thickBot="1">
      <c r="A43" s="69"/>
      <c r="B43" s="4" t="s">
        <v>3</v>
      </c>
      <c r="C43" s="5" t="s">
        <v>4</v>
      </c>
    </row>
    <row r="44" spans="1:3" ht="12.75">
      <c r="A44" s="6"/>
      <c r="B44" s="7"/>
      <c r="C44" s="8"/>
    </row>
    <row r="45" spans="1:3" ht="12.75">
      <c r="A45" s="11" t="s">
        <v>25</v>
      </c>
      <c r="B45" s="7"/>
      <c r="C45" s="8"/>
    </row>
    <row r="46" spans="1:3" ht="12.75">
      <c r="A46" s="47" t="s">
        <v>26</v>
      </c>
      <c r="B46" s="26">
        <v>130000</v>
      </c>
      <c r="C46" s="65" t="s">
        <v>52</v>
      </c>
    </row>
    <row r="47" spans="1:3" ht="12.75">
      <c r="A47" s="47" t="s">
        <v>13</v>
      </c>
      <c r="B47" s="26"/>
      <c r="C47" s="27"/>
    </row>
    <row r="48" spans="1:3" ht="12.75">
      <c r="A48" s="33" t="s">
        <v>9</v>
      </c>
      <c r="B48" s="23">
        <f>SUM(B46:B47)</f>
        <v>130000</v>
      </c>
      <c r="C48" s="24"/>
    </row>
    <row r="49" spans="1:3" ht="12.75">
      <c r="A49" s="11"/>
      <c r="B49" s="7"/>
      <c r="C49" s="8"/>
    </row>
    <row r="50" spans="1:3" ht="12.75">
      <c r="A50" s="31" t="s">
        <v>20</v>
      </c>
      <c r="B50" s="7"/>
      <c r="C50" s="8"/>
    </row>
    <row r="51" spans="1:3" ht="12.75">
      <c r="A51" s="22" t="s">
        <v>47</v>
      </c>
      <c r="B51" s="26">
        <v>39000</v>
      </c>
      <c r="C51" s="8"/>
    </row>
    <row r="52" spans="1:3" ht="22.5">
      <c r="A52" s="25" t="s">
        <v>21</v>
      </c>
      <c r="B52" s="26">
        <v>14000</v>
      </c>
      <c r="C52" s="8"/>
    </row>
    <row r="53" spans="1:3" ht="12.75">
      <c r="A53" s="33" t="s">
        <v>22</v>
      </c>
      <c r="B53" s="23">
        <f>SUM(B51:B52)</f>
        <v>53000</v>
      </c>
      <c r="C53" s="24"/>
    </row>
    <row r="54" spans="1:3" ht="12.75">
      <c r="A54" s="6"/>
      <c r="B54" s="7"/>
      <c r="C54" s="8"/>
    </row>
    <row r="55" spans="1:3" ht="12.75">
      <c r="A55" s="11" t="s">
        <v>23</v>
      </c>
      <c r="B55" s="7"/>
      <c r="C55" s="8"/>
    </row>
    <row r="56" spans="1:3" ht="12.75">
      <c r="A56" s="28" t="s">
        <v>28</v>
      </c>
      <c r="B56" s="29">
        <v>84000</v>
      </c>
      <c r="C56" s="10"/>
    </row>
    <row r="57" spans="1:3" ht="12.75">
      <c r="A57" s="54" t="s">
        <v>10</v>
      </c>
      <c r="B57" s="9">
        <f>B56</f>
        <v>84000</v>
      </c>
      <c r="C57" s="10"/>
    </row>
    <row r="58" spans="1:3" ht="12.75">
      <c r="A58" s="11"/>
      <c r="B58" s="7"/>
      <c r="C58" s="8"/>
    </row>
    <row r="59" spans="1:3" ht="12.75">
      <c r="A59" s="11" t="s">
        <v>29</v>
      </c>
      <c r="B59" s="7"/>
      <c r="C59" s="8"/>
    </row>
    <row r="60" spans="1:3" ht="12.75">
      <c r="A60" s="28" t="s">
        <v>48</v>
      </c>
      <c r="B60" s="29">
        <v>41000</v>
      </c>
      <c r="C60" s="30"/>
    </row>
    <row r="61" spans="1:3" ht="12.75">
      <c r="A61" s="33" t="s">
        <v>11</v>
      </c>
      <c r="B61" s="23">
        <f>B60</f>
        <v>41000</v>
      </c>
      <c r="C61" s="24"/>
    </row>
    <row r="62" spans="1:3" ht="12.75">
      <c r="A62" s="53"/>
      <c r="B62" s="52"/>
      <c r="C62" s="52"/>
    </row>
    <row r="63" spans="1:4" ht="12.75">
      <c r="A63" s="53"/>
      <c r="B63" s="52"/>
      <c r="C63" s="52"/>
      <c r="D63" s="51"/>
    </row>
    <row r="64" spans="1:4" ht="12.75">
      <c r="A64" s="53"/>
      <c r="B64" s="52"/>
      <c r="C64" s="52"/>
      <c r="D64" s="51"/>
    </row>
    <row r="65" spans="1:4" ht="12.75">
      <c r="A65" s="53"/>
      <c r="B65" s="52"/>
      <c r="C65" s="52"/>
      <c r="D65" s="51"/>
    </row>
    <row r="66" spans="1:4" ht="12.75">
      <c r="A66" s="53"/>
      <c r="B66" s="52"/>
      <c r="C66" s="52"/>
      <c r="D66" s="51"/>
    </row>
    <row r="67" spans="1:4" ht="12.75">
      <c r="A67" s="53"/>
      <c r="B67" s="52"/>
      <c r="C67" s="52"/>
      <c r="D67" s="51"/>
    </row>
    <row r="68" spans="1:4" ht="12.75">
      <c r="A68" s="53"/>
      <c r="B68" s="52"/>
      <c r="C68" s="52"/>
      <c r="D68" s="51"/>
    </row>
    <row r="69" spans="1:4" ht="12.75">
      <c r="A69" s="62"/>
      <c r="B69" s="63"/>
      <c r="C69" s="63"/>
      <c r="D69" s="51"/>
    </row>
    <row r="70" spans="1:4" ht="12.75">
      <c r="A70" s="25"/>
      <c r="B70" s="26"/>
      <c r="C70" s="64"/>
      <c r="D70" s="51"/>
    </row>
    <row r="71" spans="1:3" ht="12.75">
      <c r="A71" s="31" t="s">
        <v>30</v>
      </c>
      <c r="B71" s="7"/>
      <c r="C71" s="8"/>
    </row>
    <row r="72" spans="1:3" ht="22.5">
      <c r="A72" s="28" t="s">
        <v>50</v>
      </c>
      <c r="B72" s="29">
        <v>37000</v>
      </c>
      <c r="C72" s="10"/>
    </row>
    <row r="73" spans="1:3" ht="12.75">
      <c r="A73" s="33" t="s">
        <v>15</v>
      </c>
      <c r="B73" s="23">
        <f>B72</f>
        <v>37000</v>
      </c>
      <c r="C73" s="24"/>
    </row>
    <row r="74" spans="1:3" ht="12.75">
      <c r="A74" s="11"/>
      <c r="B74" s="7"/>
      <c r="C74" s="8"/>
    </row>
    <row r="75" spans="1:3" ht="12.75">
      <c r="A75" s="11" t="s">
        <v>31</v>
      </c>
      <c r="B75" s="26"/>
      <c r="C75" s="27"/>
    </row>
    <row r="76" spans="1:3" ht="22.5">
      <c r="A76" s="28" t="s">
        <v>49</v>
      </c>
      <c r="B76" s="29">
        <v>11000</v>
      </c>
      <c r="C76" s="60"/>
    </row>
    <row r="77" spans="1:3" ht="12.75">
      <c r="A77" s="54" t="s">
        <v>12</v>
      </c>
      <c r="B77" s="9">
        <f>B76</f>
        <v>11000</v>
      </c>
      <c r="C77" s="10"/>
    </row>
    <row r="78" spans="1:3" ht="12.75">
      <c r="A78" s="25"/>
      <c r="B78" s="26"/>
      <c r="C78" s="27"/>
    </row>
    <row r="79" spans="1:3" ht="12.75">
      <c r="A79" s="11" t="s">
        <v>32</v>
      </c>
      <c r="B79" s="26">
        <v>80000</v>
      </c>
      <c r="C79" s="8"/>
    </row>
    <row r="80" spans="1:3" ht="22.5">
      <c r="A80" s="25" t="s">
        <v>39</v>
      </c>
      <c r="B80" s="7"/>
      <c r="C80" s="8"/>
    </row>
    <row r="81" spans="1:3" ht="22.5">
      <c r="A81" s="25" t="s">
        <v>40</v>
      </c>
      <c r="B81" s="7"/>
      <c r="C81" s="8"/>
    </row>
    <row r="82" spans="1:3" ht="12.75">
      <c r="A82" s="28" t="s">
        <v>41</v>
      </c>
      <c r="B82" s="9"/>
      <c r="C82" s="10"/>
    </row>
    <row r="83" spans="1:3" ht="12.75">
      <c r="A83" s="33" t="s">
        <v>16</v>
      </c>
      <c r="B83" s="23">
        <f>B79</f>
        <v>80000</v>
      </c>
      <c r="C83" s="24"/>
    </row>
    <row r="84" spans="1:3" ht="13.5" thickBot="1">
      <c r="A84" s="25"/>
      <c r="B84" s="7"/>
      <c r="C84" s="8"/>
    </row>
    <row r="85" spans="1:5" ht="20.25" customHeight="1">
      <c r="A85" s="12" t="s">
        <v>5</v>
      </c>
      <c r="B85" s="13">
        <f>B48+B53+B57+B61+B73+B77+B83</f>
        <v>436000</v>
      </c>
      <c r="C85" s="14">
        <v>0</v>
      </c>
      <c r="E85" s="15"/>
    </row>
    <row r="86" spans="1:3" ht="12.75">
      <c r="A86" s="16"/>
      <c r="B86" s="17"/>
      <c r="C86" s="18"/>
    </row>
    <row r="87" spans="1:3" ht="12.75">
      <c r="A87" s="32" t="s">
        <v>17</v>
      </c>
      <c r="B87" s="17">
        <f>ROUND(B85*6.65/100,0)</f>
        <v>28994</v>
      </c>
      <c r="C87" s="34">
        <f>ROUND(C85*6.65/100,0)</f>
        <v>0</v>
      </c>
    </row>
    <row r="88" spans="1:3" ht="12.75">
      <c r="A88" s="32" t="s">
        <v>18</v>
      </c>
      <c r="B88" s="17">
        <f>ROUND(B85*2/100,0)</f>
        <v>8720</v>
      </c>
      <c r="C88" s="34">
        <f>ROUND(C85*2/100,0)</f>
        <v>0</v>
      </c>
    </row>
    <row r="89" spans="1:3" ht="12.75">
      <c r="A89" s="32" t="s">
        <v>19</v>
      </c>
      <c r="B89" s="17">
        <f>ROUND((B85+B87)*5.5/100+B88*19.6/100,0)</f>
        <v>27284</v>
      </c>
      <c r="C89" s="34">
        <f>ROUND((C85+C87)*5.5/100+C88*19.6/100,0)</f>
        <v>0</v>
      </c>
    </row>
    <row r="90" spans="1:3" ht="12.75">
      <c r="A90" s="16"/>
      <c r="B90" s="17"/>
      <c r="C90" s="18"/>
    </row>
    <row r="91" spans="1:3" ht="13.5" thickBot="1">
      <c r="A91" s="19" t="s">
        <v>6</v>
      </c>
      <c r="B91" s="20">
        <f>SUM(B85:B90)</f>
        <v>500998</v>
      </c>
      <c r="C91" s="35">
        <f>SUM(C85:C90)</f>
        <v>0</v>
      </c>
    </row>
    <row r="98" spans="1:3" ht="15.75">
      <c r="A98" s="67" t="s">
        <v>43</v>
      </c>
      <c r="B98" s="67"/>
      <c r="C98" s="67"/>
    </row>
    <row r="99" spans="1:3" ht="15.75">
      <c r="A99" s="50"/>
      <c r="B99" s="50"/>
      <c r="C99" s="50"/>
    </row>
    <row r="100" ht="13.5" thickBot="1"/>
    <row r="101" spans="1:3" ht="12.75">
      <c r="A101" s="68" t="s">
        <v>1</v>
      </c>
      <c r="B101" s="70" t="s">
        <v>2</v>
      </c>
      <c r="C101" s="71"/>
    </row>
    <row r="102" spans="1:3" ht="13.5" thickBot="1">
      <c r="A102" s="69"/>
      <c r="B102" s="4" t="s">
        <v>3</v>
      </c>
      <c r="C102" s="5" t="s">
        <v>4</v>
      </c>
    </row>
    <row r="103" spans="1:3" ht="12.75">
      <c r="A103" s="44"/>
      <c r="B103" s="43"/>
      <c r="C103" s="45"/>
    </row>
    <row r="104" spans="1:3" ht="12.75">
      <c r="A104" s="31" t="s">
        <v>44</v>
      </c>
      <c r="B104" s="7"/>
      <c r="C104" s="8"/>
    </row>
    <row r="105" spans="1:3" ht="12.75">
      <c r="A105" s="22" t="s">
        <v>7</v>
      </c>
      <c r="B105" s="26">
        <v>190000</v>
      </c>
      <c r="C105" s="27">
        <v>79000</v>
      </c>
    </row>
    <row r="106" spans="1:3" ht="12.75">
      <c r="A106" s="22" t="s">
        <v>45</v>
      </c>
      <c r="B106" s="26">
        <v>39000</v>
      </c>
      <c r="C106" s="27"/>
    </row>
    <row r="107" spans="1:3" ht="12.75">
      <c r="A107" s="22" t="s">
        <v>8</v>
      </c>
      <c r="B107" s="26">
        <v>68000</v>
      </c>
      <c r="C107" s="27"/>
    </row>
    <row r="108" spans="1:3" ht="12.75">
      <c r="A108" s="33" t="s">
        <v>11</v>
      </c>
      <c r="B108" s="23">
        <f>SUM(B105:B107)</f>
        <v>297000</v>
      </c>
      <c r="C108" s="24">
        <f>SUM(C105:C107)</f>
        <v>79000</v>
      </c>
    </row>
    <row r="109" spans="1:3" ht="13.5" thickBot="1">
      <c r="A109" s="11"/>
      <c r="B109" s="7"/>
      <c r="C109" s="36"/>
    </row>
    <row r="110" spans="1:3" ht="12.75">
      <c r="A110" s="12" t="s">
        <v>5</v>
      </c>
      <c r="B110" s="13">
        <f>B108</f>
        <v>297000</v>
      </c>
      <c r="C110" s="14">
        <f>C108</f>
        <v>79000</v>
      </c>
    </row>
    <row r="111" spans="1:3" ht="12.75">
      <c r="A111" s="16"/>
      <c r="B111" s="17"/>
      <c r="C111" s="18"/>
    </row>
    <row r="112" spans="1:3" ht="12.75">
      <c r="A112" s="32" t="s">
        <v>17</v>
      </c>
      <c r="B112" s="17">
        <f>ROUND(B110*6.65/100,0)</f>
        <v>19751</v>
      </c>
      <c r="C112" s="34">
        <f>ROUND(C110*6.65/100,0)</f>
        <v>5254</v>
      </c>
    </row>
    <row r="113" spans="1:3" ht="12.75">
      <c r="A113" s="32" t="s">
        <v>18</v>
      </c>
      <c r="B113" s="17">
        <f>ROUND(B110*2/100,0)</f>
        <v>5940</v>
      </c>
      <c r="C113" s="34">
        <f>ROUND(C110*2/100,0)</f>
        <v>1580</v>
      </c>
    </row>
    <row r="114" spans="1:3" ht="12.75">
      <c r="A114" s="32" t="s">
        <v>19</v>
      </c>
      <c r="B114" s="17">
        <f>ROUND((B110+B112)*5.5/100+B113*19.6/100,0)</f>
        <v>18586</v>
      </c>
      <c r="C114" s="34">
        <f>ROUND((C110+C112)*5.5/100+C113*19.6/100,0)</f>
        <v>4944</v>
      </c>
    </row>
    <row r="115" spans="1:3" ht="12.75">
      <c r="A115" s="16"/>
      <c r="B115" s="17"/>
      <c r="C115" s="18"/>
    </row>
    <row r="116" spans="1:3" ht="13.5" thickBot="1">
      <c r="A116" s="19" t="s">
        <v>6</v>
      </c>
      <c r="B116" s="20">
        <f>SUM(B110:B115)</f>
        <v>341277</v>
      </c>
      <c r="C116" s="35">
        <f>SUM(C110:C115)</f>
        <v>90778</v>
      </c>
    </row>
  </sheetData>
  <sheetProtection password="8F25" sheet="1" objects="1" scenarios="1"/>
  <mergeCells count="11">
    <mergeCell ref="A98:C98"/>
    <mergeCell ref="A101:A102"/>
    <mergeCell ref="B101:C101"/>
    <mergeCell ref="A6:C6"/>
    <mergeCell ref="A39:C39"/>
    <mergeCell ref="A42:A43"/>
    <mergeCell ref="B42:C42"/>
    <mergeCell ref="A8:C8"/>
    <mergeCell ref="A11:A12"/>
    <mergeCell ref="B11:C11"/>
    <mergeCell ref="A35:C35"/>
  </mergeCells>
  <printOptions horizontalCentered="1"/>
  <pageMargins left="0.7874015748031497" right="0.7874015748031497" top="0.1968503937007874" bottom="0.3937007874015748" header="0.5118110236220472" footer="0.5118110236220472"/>
  <pageSetup horizontalDpi="600" verticalDpi="600" orientation="portrait" paperSize="9" scale="97" r:id="rId1"/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SERUE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 Merdjani</dc:creator>
  <cp:keywords/>
  <dc:description/>
  <cp:lastModifiedBy>M. Blech</cp:lastModifiedBy>
  <cp:lastPrinted>2006-01-11T12:11:40Z</cp:lastPrinted>
  <dcterms:created xsi:type="dcterms:W3CDTF">2003-11-17T13:24:35Z</dcterms:created>
  <dcterms:modified xsi:type="dcterms:W3CDTF">2006-01-15T15:26:58Z</dcterms:modified>
  <cp:category/>
  <cp:version/>
  <cp:contentType/>
  <cp:contentStatus/>
</cp:coreProperties>
</file>