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<sst xmlns="http://schemas.openxmlformats.org/spreadsheetml/2006/main" count="290" uniqueCount="250">
  <si>
    <t>CHARGES GENERALES</t>
  </si>
  <si>
    <t>Honoraires de gestion</t>
  </si>
  <si>
    <t>Frais de gestion</t>
  </si>
  <si>
    <t>Honoraires divers</t>
  </si>
  <si>
    <t>non récupérables</t>
  </si>
  <si>
    <t>récupérables</t>
  </si>
  <si>
    <t>Consommation électrique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</si>
  <si>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</si>
  <si>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</si>
  <si>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</si>
  <si>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</si>
  <si>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</si>
  <si>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</si>
  <si>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</si>
  <si>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</si>
  <si>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</si>
  <si>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</si>
  <si>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</si>
  <si>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</si>
  <si>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Assurance R.C. Personnel</t>
  </si>
  <si>
    <t>Salires bruts</t>
  </si>
  <si>
    <t>Charges sociales, tickets restaurants</t>
  </si>
  <si>
    <t>Charges sociales diverses</t>
  </si>
  <si>
    <t>CHARGES IMMOBILIERES</t>
  </si>
  <si>
    <t>Cybermut</t>
  </si>
  <si>
    <t>AOL</t>
  </si>
  <si>
    <t>Office dépôt</t>
  </si>
  <si>
    <t>La Poste</t>
  </si>
  <si>
    <t>Divers</t>
  </si>
  <si>
    <t>Copie Center, photocopies</t>
  </si>
  <si>
    <t>URSSAF</t>
  </si>
  <si>
    <t>ASSEDIC</t>
  </si>
  <si>
    <t>TAXES sur SALAIRES</t>
  </si>
  <si>
    <t>IPRIS</t>
  </si>
  <si>
    <t>IRRAPRI</t>
  </si>
  <si>
    <t>SWISS LIFE</t>
  </si>
  <si>
    <t>Tickets restaurant</t>
  </si>
  <si>
    <t>AGEFOS</t>
  </si>
  <si>
    <t>FONGECIF</t>
  </si>
  <si>
    <t>Tickets restaurant, quote part salarié</t>
  </si>
  <si>
    <t>Médecine du travail</t>
  </si>
  <si>
    <t>Atac</t>
  </si>
  <si>
    <t>Pharmacie Vauban</t>
  </si>
  <si>
    <t>AES</t>
  </si>
  <si>
    <t>Locaux ASERE propriétaire</t>
  </si>
  <si>
    <t>Centre Commercial T1</t>
  </si>
  <si>
    <t>Centre Commercial T 2</t>
  </si>
  <si>
    <t>IGA, blvd Victoire</t>
  </si>
  <si>
    <t>Locaux ASERE locataire</t>
  </si>
  <si>
    <t>Loyer parking souterrain</t>
  </si>
  <si>
    <t>Entretien locaux ASERE</t>
  </si>
  <si>
    <t>Muller Vogel</t>
  </si>
  <si>
    <t>Impôts fonciers</t>
  </si>
  <si>
    <t>Centre Commercial Victoire</t>
  </si>
  <si>
    <t>ACHATS</t>
  </si>
  <si>
    <t>Achats matériel, outillage</t>
  </si>
  <si>
    <t>Siehr</t>
  </si>
  <si>
    <t>Achats arbres et tailles</t>
  </si>
  <si>
    <t>Voegel</t>
  </si>
  <si>
    <t>Panobois</t>
  </si>
  <si>
    <t>Achats bancs et corbeilles</t>
  </si>
  <si>
    <t>Marquage de l'Est</t>
  </si>
  <si>
    <t>Achats matériel électrique</t>
  </si>
  <si>
    <t>Electro 2000</t>
  </si>
  <si>
    <t>Achats divers</t>
  </si>
  <si>
    <t>Achats végétaux</t>
  </si>
  <si>
    <t>Comptoir Agricole</t>
  </si>
  <si>
    <t>Nungesser</t>
  </si>
  <si>
    <t>Achat matériel de nettoyage</t>
  </si>
  <si>
    <t>Achats quincaillerie</t>
  </si>
  <si>
    <t>Leroy Merlin ( 2 factures )</t>
  </si>
  <si>
    <t>Achats peinture</t>
  </si>
  <si>
    <t>Achats sel, sable, ciment, etc ..</t>
  </si>
  <si>
    <t>Levy Frey</t>
  </si>
  <si>
    <t>ENTRETIEN MATERIEL</t>
  </si>
  <si>
    <t>Assurance Sécurité conducteurs</t>
  </si>
  <si>
    <t>Assurance Flotte</t>
  </si>
  <si>
    <t>Assurance Bris de machine</t>
  </si>
  <si>
    <t>Matériel, amortissement</t>
  </si>
  <si>
    <t>Matériel, consommation essence, huile, etc ..</t>
  </si>
  <si>
    <t>Matériel, entretien, réparation</t>
  </si>
  <si>
    <t>ENTRETIEN GENERAL</t>
  </si>
  <si>
    <t>Réfection des pelouses</t>
  </si>
  <si>
    <t>Pose chicanes, arceaux vélos</t>
  </si>
  <si>
    <t>Semak</t>
  </si>
  <si>
    <t>Entretien divers</t>
  </si>
  <si>
    <t>Enlèvements déchets, poubelles</t>
  </si>
  <si>
    <t>Alpho Onyx ( 12 factures )</t>
  </si>
  <si>
    <t>Entretien bassins</t>
  </si>
  <si>
    <t>Entretien jeux, bancs, grillages</t>
  </si>
  <si>
    <t>Marquage au sol</t>
  </si>
  <si>
    <t>Mek Alsace ( 3 factures )</t>
  </si>
  <si>
    <t>Fidest</t>
  </si>
  <si>
    <t>DACD</t>
  </si>
  <si>
    <t>Panobois ( 2 factures )</t>
  </si>
  <si>
    <t>TRAVAUX EN REGIE</t>
  </si>
  <si>
    <t>Abattage des arbres dangereux</t>
  </si>
  <si>
    <t>Dépose des jeux, mise en conformité</t>
  </si>
  <si>
    <t xml:space="preserve">Sater </t>
  </si>
  <si>
    <t>Fleurissement aérien</t>
  </si>
  <si>
    <t>Création de bacs à fleurs</t>
  </si>
  <si>
    <t>Sater</t>
  </si>
  <si>
    <t>Location matériel, nacelles</t>
  </si>
  <si>
    <t>Travaux en régis, fournitures</t>
  </si>
  <si>
    <t>GROS TRAVAUX AVEC MAITRISE D'OUVRE</t>
  </si>
  <si>
    <t>Serue Ingénierie</t>
  </si>
  <si>
    <t>Asere, honoraires</t>
  </si>
  <si>
    <t>Trost</t>
  </si>
  <si>
    <t>PRODUITS</t>
  </si>
  <si>
    <t>Produits financiers et exceptionnels</t>
  </si>
  <si>
    <t>PARKING  ROME</t>
  </si>
  <si>
    <t>Sous TOTAUX</t>
  </si>
  <si>
    <t>JPN ( 2 factures )</t>
  </si>
  <si>
    <t>Leroy Merlin ( 3 factures )</t>
  </si>
  <si>
    <t>Kammerer ( 2 factures )</t>
  </si>
  <si>
    <t>Comptoir Agricole ( 2 factures )</t>
  </si>
  <si>
    <t>Muller Vogel ( 3 factures )</t>
  </si>
  <si>
    <t>France Télécom</t>
  </si>
  <si>
    <t>Berthelen, procédure  / HANOI - SERS</t>
  </si>
  <si>
    <t>Centre Commercial T1 + T2</t>
  </si>
  <si>
    <t>Remplacement des mâts d'éclairage</t>
  </si>
  <si>
    <t>intérêts bon de caisse</t>
  </si>
  <si>
    <t>intérêts tonic 602</t>
  </si>
  <si>
    <t>intérêts tonic 604</t>
  </si>
  <si>
    <t>intérêts livret bleu</t>
  </si>
  <si>
    <t>intérêts livret orange</t>
  </si>
  <si>
    <t>Achats engrais et  désherbants</t>
  </si>
  <si>
    <t>Matériel, assurances, vignette ….</t>
  </si>
  <si>
    <t>Élagage grands arbres</t>
  </si>
  <si>
    <t>Orange</t>
  </si>
  <si>
    <t>bruts 2005</t>
  </si>
  <si>
    <t>Sati</t>
  </si>
  <si>
    <t>Chez Soi</t>
  </si>
  <si>
    <t>E.S.</t>
  </si>
  <si>
    <t>Lot N, tennis</t>
  </si>
  <si>
    <t>JMS</t>
  </si>
  <si>
    <t xml:space="preserve">Muller Vogel </t>
  </si>
  <si>
    <t>Siehr ( 5 factures )</t>
  </si>
  <si>
    <t>Reprise sur provisions</t>
  </si>
  <si>
    <t>Point Service</t>
  </si>
  <si>
    <t xml:space="preserve">Renault </t>
  </si>
  <si>
    <t>CGED ( 3 factures )</t>
  </si>
  <si>
    <t xml:space="preserve">Siehr </t>
  </si>
  <si>
    <t>Recettes diverses</t>
  </si>
  <si>
    <t>Recettes location Tennis</t>
  </si>
  <si>
    <t>Reprise solde compte 4520-50000</t>
  </si>
  <si>
    <t>Mise en conformité divers jeux</t>
  </si>
  <si>
    <t>reprise rompus répartition</t>
  </si>
  <si>
    <t>Programmation citys + télécommandes</t>
  </si>
  <si>
    <t>SAI ( 2 factures )</t>
  </si>
  <si>
    <t>Travaux sur bornes</t>
  </si>
  <si>
    <t>Entretien bornes</t>
  </si>
  <si>
    <t>TOTAL  GENERAL</t>
  </si>
  <si>
    <t xml:space="preserve">ASERE  --  RELEVE  DES  DEPENSES  --  ANNEE  2006  </t>
  </si>
  <si>
    <t>honoraires 2006</t>
  </si>
  <si>
    <t>Frais des  3  A.G.O.</t>
  </si>
  <si>
    <t>Site Web</t>
  </si>
  <si>
    <t>Eclairage de Noël</t>
  </si>
  <si>
    <t>Stan Carbonne</t>
  </si>
  <si>
    <t>JMS ( 2 factures )</t>
  </si>
  <si>
    <t>location salle Cabinet LAEMMEL</t>
  </si>
  <si>
    <t>OTT, remboursement sinistre véhicule</t>
  </si>
  <si>
    <t>Ott - contrat entreprises</t>
  </si>
  <si>
    <t>Ott - multirisque professionnelle</t>
  </si>
  <si>
    <t xml:space="preserve">Précompte salariés URSSAF et autres </t>
  </si>
  <si>
    <t>Wurth</t>
  </si>
  <si>
    <t>Para sports</t>
  </si>
  <si>
    <t>Loyer locaux Impasse Londres</t>
  </si>
  <si>
    <t>Ott - remboursement sinistre</t>
  </si>
  <si>
    <t>Vachette ( 2x )</t>
  </si>
  <si>
    <t>Devel</t>
  </si>
  <si>
    <t>Leroy Merlin ( 2x )</t>
  </si>
  <si>
    <t>Muller Vogel ( 4 factures )</t>
  </si>
  <si>
    <t>Vachette</t>
  </si>
  <si>
    <t>Voegel ( 2 factures )</t>
  </si>
  <si>
    <t>Jardiland</t>
  </si>
  <si>
    <t>Floréal ( 10 factures )</t>
  </si>
  <si>
    <t>Naegely ( 9 factures )</t>
  </si>
  <si>
    <t>Comptoir Agricole ( 3 factures )</t>
  </si>
  <si>
    <t>Muller Vogel ( 2 factures )</t>
  </si>
  <si>
    <t>Devel ( 2 factures )</t>
  </si>
  <si>
    <t>Stan Carbone</t>
  </si>
  <si>
    <t>CGED ( 12 factures )</t>
  </si>
  <si>
    <t xml:space="preserve">Socomenal </t>
  </si>
  <si>
    <t xml:space="preserve">Mek Alsace </t>
  </si>
  <si>
    <t>Couleurs Alsace ( 3 factures )</t>
  </si>
  <si>
    <t>Holcim ( 3 factures )</t>
  </si>
  <si>
    <t>Beton France</t>
  </si>
  <si>
    <t>Cemex ( 3 factures )</t>
  </si>
  <si>
    <t>Leroy Merlin ( 13 factures )</t>
  </si>
  <si>
    <t>Jardiland ( 2 factures )</t>
  </si>
  <si>
    <t>Socomenal</t>
  </si>
  <si>
    <t>Krieger</t>
  </si>
  <si>
    <t>Ott - régularisation primes</t>
  </si>
  <si>
    <t>Krauth ( 5 factures )</t>
  </si>
  <si>
    <t>STA</t>
  </si>
  <si>
    <t>Distel</t>
  </si>
  <si>
    <t>Muller et Fils ( 2 factures )</t>
  </si>
  <si>
    <t>Maeder ( 15 factures )</t>
  </si>
  <si>
    <t>Daessle ( 3 factures )</t>
  </si>
  <si>
    <t xml:space="preserve">Véritas </t>
  </si>
  <si>
    <t xml:space="preserve">Weber </t>
  </si>
  <si>
    <t>Europauto ( 2 factures )</t>
  </si>
  <si>
    <t>Garage du Heyritz ( 3 factures )</t>
  </si>
  <si>
    <t>Norisko</t>
  </si>
  <si>
    <t>Leuco Oertli</t>
  </si>
  <si>
    <t xml:space="preserve">Gazonnières Alsace </t>
  </si>
  <si>
    <t>Nungesser ( 2 factures )</t>
  </si>
  <si>
    <t>GM  Consulting ( 2 factures )</t>
  </si>
  <si>
    <t>Couleurs Alsace</t>
  </si>
  <si>
    <t>Couleurs Alsace ( 2 factures )</t>
  </si>
  <si>
    <t>Leroy Merlin ( 14 factures )</t>
  </si>
  <si>
    <t xml:space="preserve">Panobois ( 2 factures )            </t>
  </si>
  <si>
    <t>Socomenal ( 2 factures )</t>
  </si>
  <si>
    <t>Issler</t>
  </si>
  <si>
    <t>Jung</t>
  </si>
  <si>
    <t>Castorama</t>
  </si>
  <si>
    <t>Bonneville</t>
  </si>
  <si>
    <t>Baruch Fisch</t>
  </si>
  <si>
    <t>Audit général des gros arbres</t>
  </si>
  <si>
    <t>Sylva Technic</t>
  </si>
  <si>
    <t>Naegely ( quote part facture )</t>
  </si>
  <si>
    <t>VAUBAN - Bacs à fleurs</t>
  </si>
  <si>
    <t>ROND POINT - Aménagements arrière</t>
  </si>
  <si>
    <t>Comptoir Agricole ( quote part facture )</t>
  </si>
  <si>
    <t>Barth ( quote part facture )</t>
  </si>
  <si>
    <t>transfert budget 2007 Sater</t>
  </si>
  <si>
    <t>transfert budget 2007 Serue</t>
  </si>
  <si>
    <t>transfert budget 2007 Asere honoraires</t>
  </si>
  <si>
    <t>PERSPECTIVES - Bacs à fleurs</t>
  </si>
  <si>
    <t>TRAVAUX  2006 à réaliser en 2007</t>
  </si>
  <si>
    <t>Provision pour rue d'Upsal</t>
  </si>
  <si>
    <t>Provision solde bacs à fleurs</t>
  </si>
  <si>
    <t xml:space="preserve">CAME, achat télécommandes  </t>
  </si>
  <si>
    <t>CAME</t>
  </si>
  <si>
    <t>Report télécommandes en stock</t>
  </si>
  <si>
    <t>Frais AGO du Parking ROME</t>
  </si>
  <si>
    <t>SAI - contrat entretien complet</t>
  </si>
  <si>
    <t>Indemnités pertes télécommandes ( 2x )</t>
  </si>
  <si>
    <t>SAI</t>
  </si>
  <si>
    <t>Berthelen, procédure  / HANOI</t>
  </si>
  <si>
    <t>SCHWEITZER - Espaces extérieurs</t>
  </si>
  <si>
    <t>Upsal - création espaces verts</t>
  </si>
  <si>
    <t>Immobilière 3 F - réfection dallage</t>
  </si>
  <si>
    <t>Lot N - réfection du parking</t>
  </si>
  <si>
    <t>Reprise provision constituée en 2005</t>
  </si>
  <si>
    <t>TRAVAUX PROVISIONNES EN 2005</t>
  </si>
  <si>
    <t>CUS HABITAT - pavage Ankara/Istambul</t>
  </si>
  <si>
    <t>CUS HABITAT -trotoirs 16 - 24 rue de Milan</t>
  </si>
  <si>
    <t>DIVERS - bacs à fleurs, Vendome, etc ..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</si>
</sst>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305">
      <selection activeCell="C336" sqref="C336"/>
    </sheetView>
  </sheetViews>
  <sheetFormatPr defaultColWidth="11.421875" defaultRowHeight="12.75"/>
  <cols>
    <col min="1" max="1" width="3.00390625" style="0" customWidth="1"/>
    <col min="3" max="3" width="3.7109375" style="0" customWidth="1"/>
    <col min="5" max="5" width="24.421875" style="0" customWidth="1"/>
    <col min="6" max="6" width="13.00390625" style="2" bestFit="1" customWidth="1"/>
    <col min="7" max="8" width="16.421875" style="7" customWidth="1"/>
  </cols>
  <sheetData>
    <row r="1" ht="12.75">
      <c r="A1" s="1"/>
    </row>
    <row r="4" spans="1:8" ht="18">
      <c r="A4" s="12" t="s">
        <v>153</v>
      </c>
      <c r="B4" s="12"/>
      <c r="C4" s="12"/>
      <c r="D4" s="12"/>
      <c r="E4" s="12"/>
      <c r="F4" s="12"/>
      <c r="G4" s="12"/>
      <c r="H4" s="12"/>
    </row>
    <row r="8" spans="2:8" ht="12.75">
      <c r="B8" s="1"/>
      <c r="G8" s="3" t="s">
        <v>4</v>
      </c>
      <c r="H8" s="3" t="s">
        <v>5</v>
      </c>
    </row>
    <row r="9" spans="2:8" ht="12.75">
      <c r="B9" s="1"/>
      <c r="G9" s="3"/>
      <c r="H9" s="3"/>
    </row>
    <row r="10" spans="2:8" ht="15.75">
      <c r="B10" s="8" t="s">
        <v>0</v>
      </c>
      <c r="G10" s="3"/>
      <c r="H10" s="3"/>
    </row>
    <row r="11" spans="2:8" ht="15.75">
      <c r="B11" s="8"/>
      <c r="G11" s="3"/>
      <c r="H11" s="3"/>
    </row>
    <row r="13" spans="3:7" ht="12.75">
      <c r="C13" s="4" t="s">
        <v>1</v>
      </c>
      <c r="G13" s="7">
        <f>F14</f>
        <v>33000</v>
      </c>
    </row>
    <row r="14" spans="4:6" ht="12.75">
      <c r="D14" t="s">
        <v>154</v>
      </c>
      <c r="F14" s="2">
        <v>33000</v>
      </c>
    </row>
    <row r="16" spans="3:7" ht="12.75">
      <c r="C16" s="4" t="s">
        <v>2</v>
      </c>
      <c r="G16" s="7">
        <f>SUM(F17:F26)</f>
        <v>5336.780000000001</v>
      </c>
    </row>
    <row r="17" spans="4:6" ht="12.75">
      <c r="D17" t="s">
        <v>155</v>
      </c>
      <c r="F17" s="2">
        <v>1055.13</v>
      </c>
    </row>
    <row r="18" spans="4:6" ht="12.75">
      <c r="D18" t="s">
        <v>25</v>
      </c>
      <c r="F18" s="2">
        <v>294.8</v>
      </c>
    </row>
    <row r="19" spans="4:6" ht="12.75">
      <c r="D19" t="s">
        <v>29</v>
      </c>
      <c r="F19" s="2">
        <v>162</v>
      </c>
    </row>
    <row r="20" spans="4:6" ht="12.75">
      <c r="D20" t="s">
        <v>24</v>
      </c>
      <c r="F20" s="2">
        <v>62.44</v>
      </c>
    </row>
    <row r="21" spans="4:6" ht="12.75">
      <c r="D21" t="s">
        <v>117</v>
      </c>
      <c r="F21" s="2">
        <v>869.95</v>
      </c>
    </row>
    <row r="22" spans="4:6" ht="12.75">
      <c r="D22" t="s">
        <v>27</v>
      </c>
      <c r="F22" s="2">
        <v>234.76</v>
      </c>
    </row>
    <row r="23" spans="4:6" ht="12.75">
      <c r="D23" t="s">
        <v>156</v>
      </c>
      <c r="F23" s="2">
        <v>267.82</v>
      </c>
    </row>
    <row r="24" spans="4:6" ht="12.75">
      <c r="D24" t="s">
        <v>26</v>
      </c>
      <c r="F24" s="2">
        <v>1083.99</v>
      </c>
    </row>
    <row r="25" spans="4:6" ht="12.75">
      <c r="D25" t="s">
        <v>129</v>
      </c>
      <c r="F25" s="2">
        <v>1182.5</v>
      </c>
    </row>
    <row r="26" spans="4:6" ht="12.75">
      <c r="D26" t="s">
        <v>28</v>
      </c>
      <c r="F26" s="2">
        <v>123.39</v>
      </c>
    </row>
    <row r="28" spans="3:7" ht="12.75">
      <c r="C28" s="4" t="s">
        <v>3</v>
      </c>
      <c r="G28" s="7">
        <f>SUM(F29:F30)</f>
        <v>1913.6</v>
      </c>
    </row>
    <row r="29" spans="4:6" ht="12.75">
      <c r="D29" t="s">
        <v>118</v>
      </c>
      <c r="F29" s="2">
        <v>1435.2</v>
      </c>
    </row>
    <row r="30" spans="4:6" ht="12.75">
      <c r="D30" t="s">
        <v>240</v>
      </c>
      <c r="F30" s="2">
        <v>478.4</v>
      </c>
    </row>
    <row r="32" spans="3:8" ht="12.75">
      <c r="C32" s="4" t="s">
        <v>6</v>
      </c>
      <c r="H32" s="7">
        <f>SUM(F33:F44)</f>
        <v>37269.58</v>
      </c>
    </row>
    <row r="33" spans="4:6" ht="12.75">
      <c r="D33" t="s">
        <v>7</v>
      </c>
      <c r="F33" s="2">
        <v>2578.28</v>
      </c>
    </row>
    <row r="34" spans="4:6" ht="12.75">
      <c r="D34" t="s">
        <v>8</v>
      </c>
      <c r="F34" s="2">
        <v>6594.95</v>
      </c>
    </row>
    <row r="35" spans="4:6" ht="12.75">
      <c r="D35" t="s">
        <v>9</v>
      </c>
      <c r="F35" s="2">
        <v>2224.45</v>
      </c>
    </row>
    <row r="36" spans="4:6" ht="12.75">
      <c r="D36" t="s">
        <v>10</v>
      </c>
      <c r="F36" s="2">
        <v>3788.94</v>
      </c>
    </row>
    <row r="37" spans="4:6" ht="12.75">
      <c r="D37" t="s">
        <v>11</v>
      </c>
      <c r="F37" s="2">
        <v>1742.02</v>
      </c>
    </row>
    <row r="38" spans="4:6" ht="12.75">
      <c r="D38" t="s">
        <v>12</v>
      </c>
      <c r="F38" s="2">
        <v>3498.14</v>
      </c>
    </row>
    <row r="39" spans="4:6" ht="12.75">
      <c r="D39" t="s">
        <v>13</v>
      </c>
      <c r="F39" s="2">
        <v>1926.14</v>
      </c>
    </row>
    <row r="40" spans="4:6" ht="12.75">
      <c r="D40" t="s">
        <v>14</v>
      </c>
      <c r="F40" s="2">
        <v>3255.01</v>
      </c>
    </row>
    <row r="41" spans="4:6" ht="12.75">
      <c r="D41" t="s">
        <v>15</v>
      </c>
      <c r="F41" s="2">
        <v>1582.5</v>
      </c>
    </row>
    <row r="42" spans="4:6" ht="12.75">
      <c r="D42" t="s">
        <v>16</v>
      </c>
      <c r="F42" s="2">
        <v>3658.98</v>
      </c>
    </row>
    <row r="43" spans="4:6" ht="12.75">
      <c r="D43" t="s">
        <v>17</v>
      </c>
      <c r="F43" s="2">
        <v>2026.08</v>
      </c>
    </row>
    <row r="44" spans="4:6" ht="12.75">
      <c r="D44" t="s">
        <v>18</v>
      </c>
      <c r="F44" s="2">
        <v>4394.09</v>
      </c>
    </row>
    <row r="46" spans="3:8" ht="12.75">
      <c r="C46" s="4" t="s">
        <v>19</v>
      </c>
      <c r="H46" s="7">
        <f>F47+F48</f>
        <v>2573.3</v>
      </c>
    </row>
    <row r="47" spans="3:6" ht="12.75">
      <c r="C47" s="4"/>
      <c r="D47" t="s">
        <v>162</v>
      </c>
      <c r="F47" s="2">
        <v>1696.83</v>
      </c>
    </row>
    <row r="48" spans="3:6" ht="12.75">
      <c r="C48" s="4"/>
      <c r="D48" t="s">
        <v>163</v>
      </c>
      <c r="F48" s="2">
        <v>876.47</v>
      </c>
    </row>
    <row r="50" spans="3:8" ht="12.75">
      <c r="C50" s="4" t="s">
        <v>20</v>
      </c>
      <c r="H50" s="7">
        <f>F51</f>
        <v>229138.7</v>
      </c>
    </row>
    <row r="51" spans="4:6" ht="12.75">
      <c r="D51" t="s">
        <v>130</v>
      </c>
      <c r="F51" s="2">
        <v>229138.7</v>
      </c>
    </row>
    <row r="53" spans="3:8" ht="12.75">
      <c r="C53" s="4" t="s">
        <v>21</v>
      </c>
      <c r="H53" s="7">
        <f>SUM(F54:F64)</f>
        <v>119858.37000000001</v>
      </c>
    </row>
    <row r="54" spans="4:6" ht="12.75">
      <c r="D54" t="s">
        <v>30</v>
      </c>
      <c r="F54" s="2">
        <v>99371</v>
      </c>
    </row>
    <row r="55" spans="4:6" ht="12.75">
      <c r="D55" t="s">
        <v>31</v>
      </c>
      <c r="F55" s="2">
        <v>15295</v>
      </c>
    </row>
    <row r="56" spans="4:6" ht="12.75">
      <c r="D56" t="s">
        <v>32</v>
      </c>
      <c r="F56" s="2">
        <v>19551</v>
      </c>
    </row>
    <row r="57" spans="4:6" ht="12.75">
      <c r="D57" t="s">
        <v>33</v>
      </c>
      <c r="F57" s="2">
        <v>21264</v>
      </c>
    </row>
    <row r="58" spans="4:6" ht="12.75">
      <c r="D58" t="s">
        <v>34</v>
      </c>
      <c r="F58" s="2">
        <v>1330</v>
      </c>
    </row>
    <row r="59" spans="4:6" ht="12.75">
      <c r="D59" t="s">
        <v>35</v>
      </c>
      <c r="F59" s="2">
        <v>8901.31</v>
      </c>
    </row>
    <row r="60" spans="4:6" ht="12.75">
      <c r="D60" t="s">
        <v>164</v>
      </c>
      <c r="F60" s="2">
        <v>-56743.96</v>
      </c>
    </row>
    <row r="61" spans="4:6" ht="12.75">
      <c r="D61" t="s">
        <v>37</v>
      </c>
      <c r="F61" s="2">
        <v>2405.97</v>
      </c>
    </row>
    <row r="62" spans="4:6" ht="12.75">
      <c r="D62" t="s">
        <v>38</v>
      </c>
      <c r="F62" s="2">
        <v>163.91</v>
      </c>
    </row>
    <row r="63" spans="4:6" ht="12.75">
      <c r="D63" t="s">
        <v>36</v>
      </c>
      <c r="F63" s="2">
        <v>17605.56</v>
      </c>
    </row>
    <row r="64" spans="4:6" ht="12.75">
      <c r="D64" t="s">
        <v>39</v>
      </c>
      <c r="F64" s="2">
        <v>-9285.42</v>
      </c>
    </row>
    <row r="66" spans="3:8" ht="12.75">
      <c r="C66" s="4" t="s">
        <v>22</v>
      </c>
      <c r="H66" s="7">
        <f>SUM(F67:F75)</f>
        <v>10391.580000000002</v>
      </c>
    </row>
    <row r="67" spans="4:6" ht="12.75">
      <c r="D67" t="s">
        <v>43</v>
      </c>
      <c r="F67" s="2">
        <v>4832.88</v>
      </c>
    </row>
    <row r="68" spans="4:6" ht="12.75">
      <c r="D68" t="s">
        <v>41</v>
      </c>
      <c r="F68" s="2">
        <v>260.2</v>
      </c>
    </row>
    <row r="69" spans="4:6" ht="12.75">
      <c r="D69" t="s">
        <v>132</v>
      </c>
      <c r="F69" s="2">
        <v>1281</v>
      </c>
    </row>
    <row r="70" spans="4:6" ht="12.75">
      <c r="D70" t="s">
        <v>92</v>
      </c>
      <c r="F70" s="2">
        <v>592.27</v>
      </c>
    </row>
    <row r="71" spans="4:6" ht="12.75">
      <c r="D71" t="s">
        <v>40</v>
      </c>
      <c r="F71" s="2">
        <v>957.28</v>
      </c>
    </row>
    <row r="72" spans="4:6" ht="12.75">
      <c r="D72" t="s">
        <v>166</v>
      </c>
      <c r="F72" s="2">
        <v>567</v>
      </c>
    </row>
    <row r="73" spans="4:6" ht="12.75">
      <c r="D73" t="s">
        <v>42</v>
      </c>
      <c r="F73" s="2">
        <v>151.79</v>
      </c>
    </row>
    <row r="74" spans="4:6" ht="12.75">
      <c r="D74" t="s">
        <v>131</v>
      </c>
      <c r="F74" s="2">
        <v>97.23</v>
      </c>
    </row>
    <row r="75" spans="4:6" ht="12.75">
      <c r="D75" t="s">
        <v>165</v>
      </c>
      <c r="F75" s="2">
        <v>1651.93</v>
      </c>
    </row>
    <row r="78" ht="15.75">
      <c r="B78" s="8" t="s">
        <v>23</v>
      </c>
    </row>
    <row r="79" ht="12.75">
      <c r="B79" s="1"/>
    </row>
    <row r="81" spans="3:7" ht="12.75">
      <c r="C81" s="4" t="s">
        <v>44</v>
      </c>
      <c r="G81" s="7">
        <f>SUM(F82:F86)</f>
        <v>11513.59</v>
      </c>
    </row>
    <row r="82" spans="4:6" ht="12.75">
      <c r="D82" t="s">
        <v>45</v>
      </c>
      <c r="F82" s="2">
        <v>516</v>
      </c>
    </row>
    <row r="83" spans="4:6" ht="12.75">
      <c r="D83" t="s">
        <v>46</v>
      </c>
      <c r="F83" s="2">
        <v>2476</v>
      </c>
    </row>
    <row r="84" spans="4:6" ht="12.75">
      <c r="D84" t="s">
        <v>47</v>
      </c>
      <c r="F84" s="2">
        <v>565</v>
      </c>
    </row>
    <row r="85" spans="4:6" ht="12.75">
      <c r="D85" t="s">
        <v>134</v>
      </c>
      <c r="F85" s="2">
        <v>7892.92</v>
      </c>
    </row>
    <row r="86" spans="4:6" ht="12.75">
      <c r="D86" t="s">
        <v>133</v>
      </c>
      <c r="F86" s="2">
        <v>63.67</v>
      </c>
    </row>
    <row r="88" spans="3:7" ht="12.75">
      <c r="C88" s="4" t="s">
        <v>48</v>
      </c>
      <c r="G88" s="7">
        <f>F89+F90</f>
        <v>7107.05</v>
      </c>
    </row>
    <row r="89" spans="4:6" ht="12.75">
      <c r="D89" t="s">
        <v>49</v>
      </c>
      <c r="F89" s="2">
        <v>1897.2</v>
      </c>
    </row>
    <row r="90" spans="4:6" ht="12.75">
      <c r="D90" t="s">
        <v>167</v>
      </c>
      <c r="F90" s="2">
        <v>5209.85</v>
      </c>
    </row>
    <row r="92" spans="3:7" ht="12.75">
      <c r="C92" s="4" t="s">
        <v>50</v>
      </c>
      <c r="G92" s="7">
        <f>SUM(F93:F97)</f>
        <v>2007.46</v>
      </c>
    </row>
    <row r="93" spans="4:6" ht="12.75">
      <c r="D93" t="s">
        <v>168</v>
      </c>
      <c r="F93" s="2">
        <v>-225</v>
      </c>
    </row>
    <row r="94" spans="4:6" ht="12.75">
      <c r="D94" t="s">
        <v>170</v>
      </c>
      <c r="F94" s="2">
        <v>171.98</v>
      </c>
    </row>
    <row r="95" spans="4:6" ht="12.75">
      <c r="D95" t="s">
        <v>171</v>
      </c>
      <c r="F95" s="2">
        <v>189.57</v>
      </c>
    </row>
    <row r="96" spans="4:10" ht="12.75">
      <c r="D96" t="s">
        <v>136</v>
      </c>
      <c r="F96" s="2">
        <v>1111.57</v>
      </c>
      <c r="H96" s="1"/>
      <c r="J96" s="2"/>
    </row>
    <row r="97" spans="4:10" ht="12.75">
      <c r="D97" t="s">
        <v>169</v>
      </c>
      <c r="F97" s="2">
        <v>759.34</v>
      </c>
      <c r="H97" s="1"/>
      <c r="J97" s="2"/>
    </row>
    <row r="98" spans="8:10" ht="12.75">
      <c r="H98" s="1"/>
      <c r="J98" s="2"/>
    </row>
    <row r="99" spans="3:10" ht="12.75">
      <c r="C99" s="4" t="s">
        <v>52</v>
      </c>
      <c r="G99" s="7">
        <f>F100+F101</f>
        <v>5028</v>
      </c>
      <c r="H99" s="1"/>
      <c r="J99" s="2"/>
    </row>
    <row r="100" spans="4:10" ht="12.75">
      <c r="D100" t="s">
        <v>53</v>
      </c>
      <c r="F100" s="2">
        <v>759</v>
      </c>
      <c r="H100" s="1"/>
      <c r="J100" s="2"/>
    </row>
    <row r="101" spans="4:10" ht="12.75">
      <c r="D101" t="s">
        <v>119</v>
      </c>
      <c r="F101" s="2">
        <v>4269</v>
      </c>
      <c r="H101" s="1"/>
      <c r="J101" s="2"/>
    </row>
    <row r="102" spans="8:10" ht="12.75">
      <c r="H102" s="1"/>
      <c r="J102" s="2"/>
    </row>
    <row r="103" spans="8:10" ht="12.75">
      <c r="H103" s="1"/>
      <c r="J103" s="2"/>
    </row>
    <row r="104" spans="2:10" ht="15.75">
      <c r="B104" s="8" t="s">
        <v>54</v>
      </c>
      <c r="H104" s="1"/>
      <c r="J104" s="2"/>
    </row>
    <row r="105" spans="2:10" ht="12.75">
      <c r="B105" s="1"/>
      <c r="H105" s="1"/>
      <c r="J105" s="2"/>
    </row>
    <row r="106" spans="8:10" ht="12.75">
      <c r="H106" s="1"/>
      <c r="J106" s="2"/>
    </row>
    <row r="107" spans="3:10" ht="12.75">
      <c r="C107" s="4" t="s">
        <v>55</v>
      </c>
      <c r="G107" s="7">
        <f>SUM(F108:F109)</f>
        <v>1786.37</v>
      </c>
      <c r="H107" s="1"/>
      <c r="J107" s="2"/>
    </row>
    <row r="108" spans="4:10" ht="12.75">
      <c r="D108" t="s">
        <v>173</v>
      </c>
      <c r="F108" s="2">
        <v>1235.71</v>
      </c>
      <c r="H108" s="1"/>
      <c r="J108" s="2"/>
    </row>
    <row r="109" spans="4:10" ht="12.75">
      <c r="D109" t="s">
        <v>172</v>
      </c>
      <c r="F109" s="2">
        <v>550.66</v>
      </c>
      <c r="H109" s="1"/>
      <c r="J109" s="2"/>
    </row>
    <row r="110" spans="8:10" ht="12.75">
      <c r="H110" s="1"/>
      <c r="J110" s="2"/>
    </row>
    <row r="111" spans="3:7" ht="12.75">
      <c r="C111" s="4" t="s">
        <v>57</v>
      </c>
      <c r="G111" s="7">
        <f>SUM(F112:F114)</f>
        <v>8314.06</v>
      </c>
    </row>
    <row r="112" spans="4:6" ht="12.75">
      <c r="D112" t="s">
        <v>66</v>
      </c>
      <c r="F112" s="2">
        <v>145.56</v>
      </c>
    </row>
    <row r="113" spans="4:6" ht="12.75">
      <c r="D113" t="s">
        <v>112</v>
      </c>
      <c r="F113" s="2">
        <v>3703.83</v>
      </c>
    </row>
    <row r="114" spans="4:6" ht="12.75">
      <c r="D114" t="s">
        <v>174</v>
      </c>
      <c r="F114" s="2">
        <v>4464.67</v>
      </c>
    </row>
    <row r="116" spans="3:7" ht="12.75">
      <c r="C116" s="4" t="s">
        <v>60</v>
      </c>
      <c r="G116" s="7">
        <f>F117</f>
        <v>2462.8</v>
      </c>
    </row>
    <row r="117" spans="4:6" ht="12.75">
      <c r="D117" t="s">
        <v>135</v>
      </c>
      <c r="F117" s="2">
        <v>2462.8</v>
      </c>
    </row>
    <row r="119" spans="3:8" ht="12.75">
      <c r="C119" s="4" t="s">
        <v>65</v>
      </c>
      <c r="H119" s="7">
        <f>SUM(F120:F123)</f>
        <v>17455.019999999997</v>
      </c>
    </row>
    <row r="120" spans="4:6" ht="12.75">
      <c r="D120" t="s">
        <v>176</v>
      </c>
      <c r="F120" s="2">
        <v>5744</v>
      </c>
    </row>
    <row r="121" spans="4:6" ht="12.75">
      <c r="D121" t="s">
        <v>114</v>
      </c>
      <c r="F121" s="2">
        <v>3902.97</v>
      </c>
    </row>
    <row r="122" spans="4:6" ht="12.75">
      <c r="D122" t="s">
        <v>177</v>
      </c>
      <c r="F122" s="2">
        <v>7743.52</v>
      </c>
    </row>
    <row r="123" spans="4:6" ht="12.75">
      <c r="D123" t="s">
        <v>175</v>
      </c>
      <c r="F123" s="2">
        <v>64.53</v>
      </c>
    </row>
    <row r="125" spans="3:8" ht="12.75">
      <c r="C125" s="4" t="s">
        <v>126</v>
      </c>
      <c r="H125" s="7">
        <f>SUM(F126:F126)</f>
        <v>5630.02</v>
      </c>
    </row>
    <row r="126" spans="4:6" ht="12.75">
      <c r="D126" t="s">
        <v>178</v>
      </c>
      <c r="F126" s="2">
        <v>5630.02</v>
      </c>
    </row>
    <row r="128" spans="3:8" ht="12.75">
      <c r="C128" s="4" t="s">
        <v>68</v>
      </c>
      <c r="H128" s="7">
        <f>F129</f>
        <v>523.01</v>
      </c>
    </row>
    <row r="129" spans="4:6" ht="12.75">
      <c r="D129" t="s">
        <v>179</v>
      </c>
      <c r="F129" s="2">
        <v>523.01</v>
      </c>
    </row>
    <row r="131" spans="3:8" ht="12.75">
      <c r="C131" s="4" t="s">
        <v>62</v>
      </c>
      <c r="H131" s="7">
        <f>SUM(F132:F135)</f>
        <v>8259.4</v>
      </c>
    </row>
    <row r="132" spans="4:6" ht="12.75">
      <c r="D132" t="s">
        <v>182</v>
      </c>
      <c r="F132" s="2">
        <v>4659.56</v>
      </c>
    </row>
    <row r="133" spans="4:6" ht="12.75">
      <c r="D133" t="s">
        <v>180</v>
      </c>
      <c r="F133" s="2">
        <v>1211.55</v>
      </c>
    </row>
    <row r="134" spans="4:6" ht="12.75">
      <c r="D134" t="s">
        <v>63</v>
      </c>
      <c r="F134" s="2">
        <v>950.82</v>
      </c>
    </row>
    <row r="135" spans="4:6" ht="12.75">
      <c r="D135" t="s">
        <v>181</v>
      </c>
      <c r="F135" s="2">
        <v>1437.47</v>
      </c>
    </row>
    <row r="137" spans="3:8" ht="12.75">
      <c r="C137" s="4" t="s">
        <v>69</v>
      </c>
      <c r="H137" s="7">
        <f>F138+F139+F140+F141</f>
        <v>718.3399999999999</v>
      </c>
    </row>
    <row r="138" spans="4:6" ht="12.75">
      <c r="D138" t="s">
        <v>113</v>
      </c>
      <c r="F138" s="2">
        <v>348.78</v>
      </c>
    </row>
    <row r="139" spans="4:6" ht="12.75">
      <c r="D139" t="s">
        <v>73</v>
      </c>
      <c r="F139" s="2">
        <v>182.28</v>
      </c>
    </row>
    <row r="140" spans="4:6" ht="12.75">
      <c r="D140" t="s">
        <v>142</v>
      </c>
      <c r="F140" s="2">
        <v>165.66</v>
      </c>
    </row>
    <row r="141" spans="4:6" ht="12.75">
      <c r="D141" t="s">
        <v>183</v>
      </c>
      <c r="F141" s="2">
        <v>21.62</v>
      </c>
    </row>
    <row r="143" ht="12.75">
      <c r="C143" s="4" t="s">
        <v>71</v>
      </c>
    </row>
    <row r="144" spans="4:8" ht="12.75">
      <c r="D144" t="s">
        <v>184</v>
      </c>
      <c r="F144" s="2">
        <v>556.5</v>
      </c>
      <c r="H144" s="7">
        <f>F144+F145</f>
        <v>2093.92</v>
      </c>
    </row>
    <row r="145" spans="4:6" ht="12.75">
      <c r="D145" t="s">
        <v>185</v>
      </c>
      <c r="F145" s="2">
        <v>1537.42</v>
      </c>
    </row>
    <row r="147" spans="3:8" ht="12.75">
      <c r="C147" s="4" t="s">
        <v>72</v>
      </c>
      <c r="H147" s="7">
        <f>SUM(F148:F152)</f>
        <v>2915.63</v>
      </c>
    </row>
    <row r="148" spans="4:6" ht="12.75">
      <c r="D148" t="s">
        <v>187</v>
      </c>
      <c r="F148" s="2">
        <v>41.44</v>
      </c>
    </row>
    <row r="149" spans="4:6" ht="12.75">
      <c r="D149" t="s">
        <v>188</v>
      </c>
      <c r="F149" s="2">
        <v>169.78</v>
      </c>
    </row>
    <row r="150" spans="4:6" ht="12.75">
      <c r="D150" t="s">
        <v>186</v>
      </c>
      <c r="F150" s="2">
        <v>45.72</v>
      </c>
    </row>
    <row r="151" spans="4:6" ht="12.75">
      <c r="D151" t="s">
        <v>116</v>
      </c>
      <c r="F151" s="2">
        <v>2260.91</v>
      </c>
    </row>
    <row r="152" spans="4:6" ht="12.75">
      <c r="D152" t="s">
        <v>137</v>
      </c>
      <c r="F152" s="2">
        <v>397.78</v>
      </c>
    </row>
    <row r="154" spans="3:8" ht="12.75">
      <c r="C154" s="4" t="s">
        <v>64</v>
      </c>
      <c r="H154" s="7">
        <f>SUM(F155:F162)</f>
        <v>4881.43</v>
      </c>
    </row>
    <row r="155" spans="4:6" ht="12.75">
      <c r="D155" t="s">
        <v>93</v>
      </c>
      <c r="F155" s="2">
        <v>397.98</v>
      </c>
    </row>
    <row r="156" spans="4:6" ht="12.75">
      <c r="D156" t="s">
        <v>190</v>
      </c>
      <c r="F156" s="2">
        <v>294.7</v>
      </c>
    </row>
    <row r="157" spans="4:6" ht="12.75">
      <c r="D157" t="s">
        <v>192</v>
      </c>
      <c r="F157" s="2">
        <v>1572.6</v>
      </c>
    </row>
    <row r="158" spans="4:6" ht="12.75">
      <c r="D158" t="s">
        <v>189</v>
      </c>
      <c r="F158" s="2">
        <v>1932</v>
      </c>
    </row>
    <row r="159" spans="4:6" ht="12.75">
      <c r="D159" t="s">
        <v>51</v>
      </c>
      <c r="F159" s="2">
        <v>71.37</v>
      </c>
    </row>
    <row r="160" spans="4:6" ht="12.75">
      <c r="D160" t="s">
        <v>84</v>
      </c>
      <c r="F160" s="2">
        <v>209.3</v>
      </c>
    </row>
    <row r="161" spans="4:6" ht="12.75">
      <c r="D161" t="s">
        <v>137</v>
      </c>
      <c r="F161" s="2">
        <v>294.51</v>
      </c>
    </row>
    <row r="162" spans="4:6" ht="12.75">
      <c r="D162" t="s">
        <v>191</v>
      </c>
      <c r="F162" s="2">
        <v>108.97</v>
      </c>
    </row>
    <row r="164" ht="15.75">
      <c r="B164" s="8" t="s">
        <v>74</v>
      </c>
    </row>
    <row r="165" ht="12.75">
      <c r="B165" s="1"/>
    </row>
    <row r="167" spans="3:7" ht="12.75">
      <c r="C167" s="4" t="s">
        <v>127</v>
      </c>
      <c r="G167" s="7">
        <f>SUM(F168:F171)</f>
        <v>6604.22</v>
      </c>
    </row>
    <row r="168" spans="4:6" ht="12.75">
      <c r="D168" t="s">
        <v>77</v>
      </c>
      <c r="F168" s="2">
        <v>271.25</v>
      </c>
    </row>
    <row r="169" spans="4:6" ht="12.75">
      <c r="D169" t="s">
        <v>76</v>
      </c>
      <c r="F169" s="2">
        <v>6007.2</v>
      </c>
    </row>
    <row r="170" spans="4:6" ht="12.75">
      <c r="D170" t="s">
        <v>75</v>
      </c>
      <c r="F170" s="2">
        <v>74.26</v>
      </c>
    </row>
    <row r="171" spans="4:6" ht="12.75">
      <c r="D171" t="s">
        <v>193</v>
      </c>
      <c r="F171" s="2">
        <v>251.51</v>
      </c>
    </row>
    <row r="173" spans="3:7" ht="12.75">
      <c r="C173" s="4" t="s">
        <v>78</v>
      </c>
      <c r="G173" s="7">
        <f>SUM(F174:F179)</f>
        <v>22000</v>
      </c>
    </row>
    <row r="174" spans="4:6" ht="12.75">
      <c r="D174" t="s">
        <v>196</v>
      </c>
      <c r="F174" s="2">
        <v>796.54</v>
      </c>
    </row>
    <row r="175" spans="4:6" ht="12.75">
      <c r="D175" t="s">
        <v>117</v>
      </c>
      <c r="F175" s="2">
        <v>288.64</v>
      </c>
    </row>
    <row r="176" spans="4:6" ht="12.75">
      <c r="D176" t="s">
        <v>194</v>
      </c>
      <c r="F176" s="2">
        <v>18817.86</v>
      </c>
    </row>
    <row r="177" spans="4:6" ht="12.75">
      <c r="D177" t="s">
        <v>197</v>
      </c>
      <c r="F177" s="2">
        <v>2842.07</v>
      </c>
    </row>
    <row r="178" spans="4:6" ht="12.75">
      <c r="D178" t="s">
        <v>138</v>
      </c>
      <c r="F178" s="2">
        <v>-1683.71</v>
      </c>
    </row>
    <row r="179" spans="4:6" ht="12.75">
      <c r="D179" t="s">
        <v>195</v>
      </c>
      <c r="F179" s="2">
        <v>938.6</v>
      </c>
    </row>
    <row r="181" spans="3:8" ht="12.75">
      <c r="C181" s="4" t="s">
        <v>79</v>
      </c>
      <c r="H181" s="7">
        <f>SUM(F182:F182)</f>
        <v>9553.05</v>
      </c>
    </row>
    <row r="182" spans="4:6" ht="12.75">
      <c r="D182" t="s">
        <v>198</v>
      </c>
      <c r="F182" s="2">
        <v>9553.05</v>
      </c>
    </row>
    <row r="184" spans="3:8" ht="12.75">
      <c r="C184" s="4" t="s">
        <v>80</v>
      </c>
      <c r="H184" s="7">
        <f>SUM(F185:F194)</f>
        <v>8631.499999999998</v>
      </c>
    </row>
    <row r="185" spans="4:6" ht="12.75">
      <c r="D185" t="s">
        <v>199</v>
      </c>
      <c r="F185" s="2">
        <v>297.87</v>
      </c>
    </row>
    <row r="186" spans="4:6" ht="12.75">
      <c r="D186" t="s">
        <v>196</v>
      </c>
      <c r="F186" s="2">
        <v>53.82</v>
      </c>
    </row>
    <row r="187" spans="4:6" ht="12.75">
      <c r="D187" t="s">
        <v>202</v>
      </c>
      <c r="F187" s="2">
        <v>2665.7</v>
      </c>
    </row>
    <row r="188" spans="4:6" ht="12.75">
      <c r="D188" t="s">
        <v>203</v>
      </c>
      <c r="F188" s="2">
        <v>2628.34</v>
      </c>
    </row>
    <row r="189" spans="4:6" ht="12.75">
      <c r="D189" t="s">
        <v>194</v>
      </c>
      <c r="F189" s="2">
        <v>2622.12</v>
      </c>
    </row>
    <row r="190" spans="4:6" ht="12.75">
      <c r="D190" t="s">
        <v>205</v>
      </c>
      <c r="F190" s="2">
        <v>181.63</v>
      </c>
    </row>
    <row r="191" spans="4:6" ht="12.75">
      <c r="D191" t="s">
        <v>204</v>
      </c>
      <c r="F191" s="2">
        <v>19</v>
      </c>
    </row>
    <row r="192" spans="4:6" ht="12.75">
      <c r="D192" t="s">
        <v>140</v>
      </c>
      <c r="F192" s="2">
        <v>27.51</v>
      </c>
    </row>
    <row r="193" spans="4:6" ht="12.75">
      <c r="D193" t="s">
        <v>200</v>
      </c>
      <c r="F193" s="2">
        <v>19</v>
      </c>
    </row>
    <row r="194" spans="4:6" ht="12.75">
      <c r="D194" t="s">
        <v>201</v>
      </c>
      <c r="F194" s="2">
        <v>116.51</v>
      </c>
    </row>
    <row r="197" ht="15.75">
      <c r="B197" s="8" t="s">
        <v>81</v>
      </c>
    </row>
    <row r="198" ht="12.75">
      <c r="B198" s="1"/>
    </row>
    <row r="200" spans="3:7" ht="12.75">
      <c r="C200" s="4" t="s">
        <v>128</v>
      </c>
      <c r="G200" s="7">
        <f>F201</f>
        <v>4202.74</v>
      </c>
    </row>
    <row r="201" spans="4:6" ht="12.75">
      <c r="D201" t="s">
        <v>58</v>
      </c>
      <c r="F201" s="2">
        <v>4202.74</v>
      </c>
    </row>
    <row r="203" spans="3:7" ht="12.75">
      <c r="C203" s="4" t="s">
        <v>82</v>
      </c>
      <c r="G203" s="7">
        <f>F204+F205</f>
        <v>1661</v>
      </c>
    </row>
    <row r="204" spans="4:6" ht="12.75">
      <c r="D204" t="s">
        <v>206</v>
      </c>
      <c r="F204" s="2">
        <v>505.77</v>
      </c>
    </row>
    <row r="205" spans="4:6" ht="12.75">
      <c r="D205" t="s">
        <v>207</v>
      </c>
      <c r="F205" s="2">
        <v>1155.23</v>
      </c>
    </row>
    <row r="207" spans="3:7" ht="12.75">
      <c r="C207" s="4" t="s">
        <v>83</v>
      </c>
      <c r="G207" s="7">
        <f>F208+F209</f>
        <v>390.59000000000003</v>
      </c>
    </row>
    <row r="208" spans="4:6" ht="12.75">
      <c r="D208" t="s">
        <v>61</v>
      </c>
      <c r="F208" s="2">
        <v>191.36</v>
      </c>
    </row>
    <row r="209" spans="4:6" ht="12.75">
      <c r="D209" t="s">
        <v>56</v>
      </c>
      <c r="F209" s="2">
        <v>199.23</v>
      </c>
    </row>
    <row r="211" spans="3:8" ht="12.75">
      <c r="C211" s="4" t="s">
        <v>86</v>
      </c>
      <c r="H211" s="7">
        <f>F212</f>
        <v>16369.4</v>
      </c>
    </row>
    <row r="212" spans="4:6" ht="12.75">
      <c r="D212" t="s">
        <v>87</v>
      </c>
      <c r="F212" s="2">
        <v>16369.4</v>
      </c>
    </row>
    <row r="214" spans="3:8" ht="12.75">
      <c r="C214" s="4" t="s">
        <v>88</v>
      </c>
      <c r="H214" s="7">
        <f>SUM(F215:F218)</f>
        <v>4915.58</v>
      </c>
    </row>
    <row r="215" spans="4:6" ht="12.75">
      <c r="D215" t="s">
        <v>66</v>
      </c>
      <c r="F215" s="2">
        <v>1330.37</v>
      </c>
    </row>
    <row r="216" spans="4:6" ht="12.75">
      <c r="D216" t="s">
        <v>208</v>
      </c>
      <c r="F216" s="2">
        <v>2654.8</v>
      </c>
    </row>
    <row r="217" spans="4:6" ht="12.75">
      <c r="D217" t="s">
        <v>190</v>
      </c>
      <c r="F217" s="2">
        <v>573.5</v>
      </c>
    </row>
    <row r="218" spans="4:6" ht="12.75">
      <c r="D218" t="s">
        <v>142</v>
      </c>
      <c r="F218" s="2">
        <v>356.91</v>
      </c>
    </row>
    <row r="220" spans="3:8" ht="12.75">
      <c r="C220" s="4" t="s">
        <v>89</v>
      </c>
      <c r="H220" s="7">
        <f>F221+F222</f>
        <v>972.4100000000001</v>
      </c>
    </row>
    <row r="221" spans="4:6" ht="12.75">
      <c r="D221" t="s">
        <v>59</v>
      </c>
      <c r="F221" s="2">
        <v>400.66</v>
      </c>
    </row>
    <row r="222" spans="4:6" ht="12.75">
      <c r="D222" t="s">
        <v>70</v>
      </c>
      <c r="F222" s="2">
        <v>571.75</v>
      </c>
    </row>
    <row r="224" spans="3:8" ht="12.75">
      <c r="C224" s="4" t="s">
        <v>90</v>
      </c>
      <c r="H224" s="7">
        <f>F225+F226</f>
        <v>4532.47</v>
      </c>
    </row>
    <row r="225" spans="4:6" ht="12.75">
      <c r="D225" t="s">
        <v>91</v>
      </c>
      <c r="F225" s="2">
        <v>2780.05</v>
      </c>
    </row>
    <row r="226" spans="4:6" ht="12.75">
      <c r="D226" t="s">
        <v>210</v>
      </c>
      <c r="F226" s="2">
        <v>1752.42</v>
      </c>
    </row>
    <row r="228" spans="3:8" ht="12.75">
      <c r="C228" s="4" t="s">
        <v>85</v>
      </c>
      <c r="H228" s="7">
        <f>SUM(F229:F240)</f>
        <v>3831.16</v>
      </c>
    </row>
    <row r="229" spans="4:6" ht="12.75">
      <c r="D229" t="s">
        <v>218</v>
      </c>
      <c r="F229" s="2">
        <v>101.43</v>
      </c>
    </row>
    <row r="230" spans="4:6" ht="12.75">
      <c r="D230" t="s">
        <v>217</v>
      </c>
      <c r="F230" s="2">
        <v>101.66</v>
      </c>
    </row>
    <row r="231" spans="4:6" ht="12.75">
      <c r="D231" t="s">
        <v>216</v>
      </c>
      <c r="F231" s="2">
        <v>122.29</v>
      </c>
    </row>
    <row r="232" spans="4:6" ht="12.75">
      <c r="D232" t="s">
        <v>214</v>
      </c>
      <c r="F232" s="2">
        <v>45.5</v>
      </c>
    </row>
    <row r="233" spans="4:6" ht="12.75">
      <c r="D233" t="s">
        <v>215</v>
      </c>
      <c r="F233" s="2">
        <v>235.09</v>
      </c>
    </row>
    <row r="234" spans="4:6" ht="12.75">
      <c r="D234" t="s">
        <v>211</v>
      </c>
      <c r="F234" s="2">
        <v>915.84</v>
      </c>
    </row>
    <row r="235" spans="4:6" ht="12.75">
      <c r="D235" t="s">
        <v>73</v>
      </c>
      <c r="F235" s="2">
        <v>22.53</v>
      </c>
    </row>
    <row r="236" spans="4:6" ht="12.75">
      <c r="D236" t="s">
        <v>61</v>
      </c>
      <c r="F236" s="2">
        <v>77.74</v>
      </c>
    </row>
    <row r="237" spans="4:6" ht="12.75">
      <c r="D237" t="s">
        <v>179</v>
      </c>
      <c r="F237" s="2">
        <v>788.93</v>
      </c>
    </row>
    <row r="238" spans="4:6" ht="12.75">
      <c r="D238" t="s">
        <v>212</v>
      </c>
      <c r="F238" s="2">
        <v>1234.83</v>
      </c>
    </row>
    <row r="239" spans="4:6" ht="12.75">
      <c r="D239" t="s">
        <v>139</v>
      </c>
      <c r="F239" s="2">
        <v>29</v>
      </c>
    </row>
    <row r="240" spans="4:6" ht="12.75">
      <c r="D240" t="s">
        <v>213</v>
      </c>
      <c r="F240" s="2">
        <v>156.32</v>
      </c>
    </row>
    <row r="244" ht="15.75">
      <c r="B244" s="8" t="s">
        <v>95</v>
      </c>
    </row>
    <row r="245" ht="12.75">
      <c r="B245" s="1"/>
    </row>
    <row r="246" ht="12.75">
      <c r="B246" s="1"/>
    </row>
    <row r="247" spans="2:7" ht="12.75">
      <c r="B247" s="1"/>
      <c r="C247" s="4" t="s">
        <v>219</v>
      </c>
      <c r="D247" s="4"/>
      <c r="G247" s="7">
        <f>F248</f>
        <v>179.4</v>
      </c>
    </row>
    <row r="248" spans="2:6" ht="12.75">
      <c r="B248" s="1"/>
      <c r="D248" t="s">
        <v>220</v>
      </c>
      <c r="F248" s="2">
        <v>179.4</v>
      </c>
    </row>
    <row r="250" spans="3:7" ht="12.75">
      <c r="C250" s="4" t="s">
        <v>96</v>
      </c>
      <c r="G250" s="7">
        <f>F251</f>
        <v>2358.52</v>
      </c>
    </row>
    <row r="251" spans="4:6" ht="12.75">
      <c r="D251" t="s">
        <v>174</v>
      </c>
      <c r="F251" s="2">
        <v>2358.52</v>
      </c>
    </row>
    <row r="253" spans="3:7" ht="12.75">
      <c r="C253" s="4" t="s">
        <v>97</v>
      </c>
      <c r="G253" s="7">
        <f>F254</f>
        <v>4632.23</v>
      </c>
    </row>
    <row r="254" spans="4:6" ht="12.75">
      <c r="D254" t="s">
        <v>94</v>
      </c>
      <c r="F254" s="2">
        <v>4632.23</v>
      </c>
    </row>
    <row r="256" spans="3:7" ht="12.75">
      <c r="C256" s="4" t="s">
        <v>120</v>
      </c>
      <c r="G256" s="7">
        <f>SUM(F257:F258)</f>
        <v>6480.29</v>
      </c>
    </row>
    <row r="257" spans="4:6" ht="12.75">
      <c r="D257" t="s">
        <v>141</v>
      </c>
      <c r="F257" s="2">
        <v>3248.46</v>
      </c>
    </row>
    <row r="258" spans="4:6" ht="12.75">
      <c r="D258" t="s">
        <v>170</v>
      </c>
      <c r="F258" s="2">
        <v>3231.83</v>
      </c>
    </row>
    <row r="260" spans="3:7" ht="12.75">
      <c r="C260" s="4" t="s">
        <v>99</v>
      </c>
      <c r="G260" s="7">
        <f>SUM(F261:F262)</f>
        <v>1496.2</v>
      </c>
    </row>
    <row r="261" spans="4:6" ht="12.75">
      <c r="D261" t="s">
        <v>115</v>
      </c>
      <c r="F261" s="2">
        <v>1344.28</v>
      </c>
    </row>
    <row r="262" spans="4:6" ht="12.75">
      <c r="D262" t="s">
        <v>67</v>
      </c>
      <c r="F262" s="2">
        <v>151.92</v>
      </c>
    </row>
    <row r="264" spans="3:7" ht="12.75">
      <c r="C264" s="4" t="s">
        <v>100</v>
      </c>
      <c r="G264" s="7">
        <f>SUM(F265:F266)</f>
        <v>5863.4</v>
      </c>
    </row>
    <row r="265" spans="4:6" ht="12.75">
      <c r="D265" t="s">
        <v>93</v>
      </c>
      <c r="F265" s="2">
        <v>1968.21</v>
      </c>
    </row>
    <row r="266" spans="4:6" ht="12.75">
      <c r="D266" t="s">
        <v>209</v>
      </c>
      <c r="F266" s="2">
        <v>3895.19</v>
      </c>
    </row>
    <row r="268" spans="3:7" ht="12.75">
      <c r="C268" s="4" t="s">
        <v>146</v>
      </c>
      <c r="G268" s="7">
        <f>F269</f>
        <v>26282.47</v>
      </c>
    </row>
    <row r="269" spans="4:6" ht="12.75">
      <c r="D269" t="s">
        <v>159</v>
      </c>
      <c r="F269" s="2">
        <v>26282.47</v>
      </c>
    </row>
    <row r="271" spans="3:7" ht="12.75">
      <c r="C271" s="4" t="s">
        <v>157</v>
      </c>
      <c r="G271" s="7">
        <f>F272</f>
        <v>4652.98</v>
      </c>
    </row>
    <row r="272" spans="4:6" ht="12.75">
      <c r="D272" t="s">
        <v>158</v>
      </c>
      <c r="F272" s="2">
        <v>4652.98</v>
      </c>
    </row>
    <row r="274" spans="3:7" ht="12.75">
      <c r="C274" s="4" t="s">
        <v>102</v>
      </c>
      <c r="G274" s="7">
        <f>SUM(F275:F275)</f>
        <v>1378.99</v>
      </c>
    </row>
    <row r="275" spans="4:6" ht="12.75">
      <c r="D275" t="s">
        <v>174</v>
      </c>
      <c r="F275" s="2">
        <v>1378.99</v>
      </c>
    </row>
    <row r="277" spans="3:7" ht="12.75">
      <c r="C277" s="4" t="s">
        <v>103</v>
      </c>
      <c r="G277" s="7">
        <f>SUM(F278:F279)</f>
        <v>2445.8</v>
      </c>
    </row>
    <row r="278" spans="3:6" ht="12.75">
      <c r="C278" s="4"/>
      <c r="D278" t="s">
        <v>61</v>
      </c>
      <c r="F278" s="2">
        <v>789.36</v>
      </c>
    </row>
    <row r="279" spans="3:6" ht="12.75">
      <c r="C279" s="4"/>
      <c r="D279" t="s">
        <v>94</v>
      </c>
      <c r="F279" s="2">
        <v>1656.44</v>
      </c>
    </row>
    <row r="282" ht="15.75">
      <c r="B282" s="8" t="s">
        <v>104</v>
      </c>
    </row>
    <row r="283" ht="12.75">
      <c r="B283" s="1"/>
    </row>
    <row r="284" ht="12.75">
      <c r="B284" s="1"/>
    </row>
    <row r="285" spans="2:7" ht="12.75">
      <c r="B285" s="1"/>
      <c r="C285" s="4" t="s">
        <v>246</v>
      </c>
      <c r="G285" s="7">
        <f>F287+F288+F289+F290</f>
        <v>0</v>
      </c>
    </row>
    <row r="286" ht="12.75">
      <c r="B286" s="1"/>
    </row>
    <row r="287" spans="2:6" ht="12.75">
      <c r="B287" s="1"/>
      <c r="D287" t="s">
        <v>242</v>
      </c>
      <c r="F287" s="2">
        <v>5186.47</v>
      </c>
    </row>
    <row r="288" spans="2:6" ht="12.75">
      <c r="B288" s="1"/>
      <c r="D288" t="s">
        <v>243</v>
      </c>
      <c r="F288" s="2">
        <v>21033.37</v>
      </c>
    </row>
    <row r="289" spans="2:6" ht="12.75">
      <c r="B289" s="1"/>
      <c r="D289" t="s">
        <v>244</v>
      </c>
      <c r="F289" s="2">
        <v>50758.01</v>
      </c>
    </row>
    <row r="290" spans="2:6" ht="12.75">
      <c r="B290" s="1"/>
      <c r="D290" t="s">
        <v>245</v>
      </c>
      <c r="F290" s="2">
        <v>-76977.85</v>
      </c>
    </row>
    <row r="291" ht="12.75">
      <c r="B291" s="1"/>
    </row>
    <row r="292" spans="3:7" ht="12.75">
      <c r="C292" s="4" t="s">
        <v>241</v>
      </c>
      <c r="G292" s="7">
        <f>SUM(F293:F296)</f>
        <v>47548.170000000006</v>
      </c>
    </row>
    <row r="293" spans="4:6" ht="12.75">
      <c r="D293" t="s">
        <v>98</v>
      </c>
      <c r="F293" s="2">
        <v>42291.15</v>
      </c>
    </row>
    <row r="294" spans="4:6" ht="12.75">
      <c r="D294" t="s">
        <v>59</v>
      </c>
      <c r="F294" s="2">
        <v>1277.57</v>
      </c>
    </row>
    <row r="295" spans="4:6" ht="12.75">
      <c r="D295" t="s">
        <v>105</v>
      </c>
      <c r="F295" s="2">
        <v>2934.48</v>
      </c>
    </row>
    <row r="296" spans="4:6" ht="12.75">
      <c r="D296" t="s">
        <v>106</v>
      </c>
      <c r="F296" s="2">
        <v>1044.97</v>
      </c>
    </row>
    <row r="298" spans="3:7" ht="12.75">
      <c r="C298" s="4" t="s">
        <v>222</v>
      </c>
      <c r="G298" s="7">
        <f>F299+F300+F301+F302+F303</f>
        <v>40295.93</v>
      </c>
    </row>
    <row r="299" spans="4:6" ht="12.75">
      <c r="D299" t="s">
        <v>101</v>
      </c>
      <c r="F299" s="2">
        <v>35548.89</v>
      </c>
    </row>
    <row r="300" spans="4:6" ht="12.75">
      <c r="D300" t="s">
        <v>221</v>
      </c>
      <c r="F300" s="2">
        <v>931.98</v>
      </c>
    </row>
    <row r="301" spans="4:6" ht="12.75">
      <c r="D301" t="s">
        <v>107</v>
      </c>
      <c r="F301" s="2">
        <v>470.03</v>
      </c>
    </row>
    <row r="302" spans="4:6" ht="12.75">
      <c r="D302" t="s">
        <v>105</v>
      </c>
      <c r="F302" s="2">
        <v>2466.65</v>
      </c>
    </row>
    <row r="303" spans="4:6" ht="12.75">
      <c r="D303" t="s">
        <v>106</v>
      </c>
      <c r="F303" s="2">
        <v>878.38</v>
      </c>
    </row>
    <row r="305" spans="3:7" ht="12.75">
      <c r="C305" s="4" t="s">
        <v>247</v>
      </c>
      <c r="G305" s="7">
        <f>SUM(F306:F308)</f>
        <v>6539.2300000000005</v>
      </c>
    </row>
    <row r="306" spans="4:6" ht="12.75">
      <c r="D306" t="s">
        <v>98</v>
      </c>
      <c r="F306" s="2">
        <v>5976.83</v>
      </c>
    </row>
    <row r="307" spans="4:6" ht="12.75">
      <c r="D307" t="s">
        <v>105</v>
      </c>
      <c r="F307" s="2">
        <v>414.72</v>
      </c>
    </row>
    <row r="308" spans="4:6" ht="12.75">
      <c r="D308" t="s">
        <v>106</v>
      </c>
      <c r="F308" s="2">
        <v>147.68</v>
      </c>
    </row>
    <row r="310" spans="3:7" ht="12.75">
      <c r="C310" s="4" t="s">
        <v>248</v>
      </c>
      <c r="G310" s="7">
        <f>SUM(F311:F313)</f>
        <v>73861.19</v>
      </c>
    </row>
    <row r="311" spans="4:6" ht="12.75">
      <c r="D311" t="s">
        <v>98</v>
      </c>
      <c r="F311" s="2">
        <v>67508.83</v>
      </c>
    </row>
    <row r="312" spans="4:6" ht="12.75">
      <c r="D312" t="s">
        <v>105</v>
      </c>
      <c r="F312" s="2">
        <v>4684.29</v>
      </c>
    </row>
    <row r="313" spans="4:6" ht="12.75">
      <c r="D313" t="s">
        <v>106</v>
      </c>
      <c r="F313" s="2">
        <v>1668.07</v>
      </c>
    </row>
    <row r="315" spans="3:7" ht="12.75">
      <c r="C315" s="4" t="s">
        <v>223</v>
      </c>
      <c r="G315" s="7">
        <f>F316+F317+F318+F319+F320+F321+F322+F323+F324+F325</f>
        <v>38702.26000000001</v>
      </c>
    </row>
    <row r="316" spans="4:6" ht="12.75">
      <c r="D316" t="s">
        <v>98</v>
      </c>
      <c r="F316" s="2">
        <v>39057.85</v>
      </c>
    </row>
    <row r="317" spans="4:6" ht="12.75">
      <c r="D317" t="s">
        <v>224</v>
      </c>
      <c r="F317" s="2">
        <v>625.75</v>
      </c>
    </row>
    <row r="318" spans="4:6" ht="12.75">
      <c r="D318" t="s">
        <v>225</v>
      </c>
      <c r="F318" s="2">
        <v>618.44</v>
      </c>
    </row>
    <row r="319" spans="4:6" ht="12.75">
      <c r="D319" t="s">
        <v>221</v>
      </c>
      <c r="F319" s="2">
        <v>931.98</v>
      </c>
    </row>
    <row r="320" spans="4:6" ht="12.75">
      <c r="D320" t="s">
        <v>209</v>
      </c>
      <c r="F320" s="2">
        <v>1807.93</v>
      </c>
    </row>
    <row r="321" spans="4:6" ht="12.75">
      <c r="D321" t="s">
        <v>105</v>
      </c>
      <c r="F321" s="2">
        <v>2710.14</v>
      </c>
    </row>
    <row r="322" spans="4:6" ht="12.75">
      <c r="D322" t="s">
        <v>106</v>
      </c>
      <c r="F322" s="2">
        <v>965.08</v>
      </c>
    </row>
    <row r="323" spans="4:6" ht="12.75">
      <c r="D323" t="s">
        <v>226</v>
      </c>
      <c r="F323" s="2">
        <v>-7325.6</v>
      </c>
    </row>
    <row r="324" spans="4:6" ht="12.75">
      <c r="D324" t="s">
        <v>227</v>
      </c>
      <c r="F324" s="2">
        <v>-508.31</v>
      </c>
    </row>
    <row r="325" spans="4:6" ht="12.75">
      <c r="D325" t="s">
        <v>228</v>
      </c>
      <c r="F325" s="2">
        <v>-181</v>
      </c>
    </row>
    <row r="327" spans="3:7" ht="12.75">
      <c r="C327" s="4" t="s">
        <v>229</v>
      </c>
      <c r="G327" s="7">
        <f>F328+F329+F330+F331+F332+F333</f>
        <v>130711.61</v>
      </c>
    </row>
    <row r="328" spans="4:6" ht="12.75">
      <c r="D328" t="s">
        <v>98</v>
      </c>
      <c r="F328" s="2">
        <v>117480.89</v>
      </c>
    </row>
    <row r="329" spans="4:6" ht="12.75">
      <c r="D329" t="s">
        <v>224</v>
      </c>
      <c r="F329" s="2">
        <v>625.74</v>
      </c>
    </row>
    <row r="330" spans="4:6" ht="12.75">
      <c r="D330" t="s">
        <v>225</v>
      </c>
      <c r="F330" s="2">
        <v>618.43</v>
      </c>
    </row>
    <row r="331" spans="4:6" ht="12.75">
      <c r="D331" t="s">
        <v>221</v>
      </c>
      <c r="F331" s="2">
        <v>931.98</v>
      </c>
    </row>
    <row r="332" spans="4:6" ht="12.75">
      <c r="D332" t="s">
        <v>105</v>
      </c>
      <c r="F332" s="2">
        <v>8151.74</v>
      </c>
    </row>
    <row r="333" spans="4:6" ht="12.75">
      <c r="D333" t="s">
        <v>106</v>
      </c>
      <c r="F333" s="2">
        <v>2902.83</v>
      </c>
    </row>
    <row r="335" spans="3:7" ht="12.75">
      <c r="C335" s="4" t="s">
        <v>249</v>
      </c>
      <c r="G335" s="7">
        <f>SUM(F336:F339)</f>
        <v>25583.960000000003</v>
      </c>
    </row>
    <row r="336" spans="4:6" ht="12.75">
      <c r="D336" t="s">
        <v>101</v>
      </c>
      <c r="F336" s="2">
        <v>22359.2</v>
      </c>
    </row>
    <row r="337" spans="4:6" ht="12.75">
      <c r="D337" t="s">
        <v>59</v>
      </c>
      <c r="F337" s="2">
        <v>1120.84</v>
      </c>
    </row>
    <row r="338" spans="4:6" ht="12.75">
      <c r="D338" t="s">
        <v>105</v>
      </c>
      <c r="F338" s="2">
        <v>1551.45</v>
      </c>
    </row>
    <row r="339" spans="4:6" ht="12.75">
      <c r="D339" t="s">
        <v>106</v>
      </c>
      <c r="F339" s="2">
        <v>552.47</v>
      </c>
    </row>
    <row r="341" spans="3:7" ht="12.75">
      <c r="C341" s="4" t="s">
        <v>230</v>
      </c>
      <c r="G341" s="7">
        <f>F342+F343</f>
        <v>167000</v>
      </c>
    </row>
    <row r="342" spans="4:6" ht="12.75">
      <c r="D342" t="s">
        <v>231</v>
      </c>
      <c r="F342" s="2">
        <v>81500</v>
      </c>
    </row>
    <row r="343" spans="4:6" ht="12.75">
      <c r="D343" t="s">
        <v>232</v>
      </c>
      <c r="F343" s="2">
        <v>85500</v>
      </c>
    </row>
    <row r="346" ht="15.75">
      <c r="B346" s="8" t="s">
        <v>108</v>
      </c>
    </row>
    <row r="347" ht="15.75">
      <c r="B347" s="8"/>
    </row>
    <row r="349" spans="3:7" ht="12.75">
      <c r="C349" s="4" t="s">
        <v>143</v>
      </c>
      <c r="G349" s="7">
        <f>SUM(F350:F353)</f>
        <v>-777.23</v>
      </c>
    </row>
    <row r="350" spans="4:6" ht="12.75">
      <c r="D350" t="s">
        <v>147</v>
      </c>
      <c r="F350" s="2">
        <v>4.56</v>
      </c>
    </row>
    <row r="351" spans="4:6" ht="12.75">
      <c r="D351" t="s">
        <v>160</v>
      </c>
      <c r="F351" s="2">
        <v>-135</v>
      </c>
    </row>
    <row r="352" spans="4:6" ht="12.75">
      <c r="D352" t="s">
        <v>148</v>
      </c>
      <c r="F352" s="2">
        <v>-250</v>
      </c>
    </row>
    <row r="353" spans="4:6" ht="12.75">
      <c r="D353" t="s">
        <v>161</v>
      </c>
      <c r="F353" s="2">
        <v>-396.79</v>
      </c>
    </row>
    <row r="355" spans="3:7" ht="12.75">
      <c r="C355" s="4" t="s">
        <v>144</v>
      </c>
      <c r="G355" s="7">
        <f>F356</f>
        <v>-2000</v>
      </c>
    </row>
    <row r="356" spans="4:6" ht="12.75">
      <c r="D356" t="s">
        <v>145</v>
      </c>
      <c r="F356" s="2">
        <v>-2000</v>
      </c>
    </row>
    <row r="358" spans="3:7" ht="12.75">
      <c r="C358" s="4" t="s">
        <v>109</v>
      </c>
      <c r="G358" s="7">
        <f>SUM(F359:F364)</f>
        <v>-6506.110000000001</v>
      </c>
    </row>
    <row r="359" spans="4:6" ht="12.75">
      <c r="D359" t="s">
        <v>121</v>
      </c>
      <c r="F359" s="2">
        <v>-326.07</v>
      </c>
    </row>
    <row r="360" spans="4:6" ht="12.75">
      <c r="D360" t="s">
        <v>122</v>
      </c>
      <c r="F360" s="2">
        <v>-1542.96</v>
      </c>
    </row>
    <row r="361" spans="4:6" ht="12.75">
      <c r="D361" t="s">
        <v>123</v>
      </c>
      <c r="F361" s="2">
        <v>-2603.18</v>
      </c>
    </row>
    <row r="362" spans="4:6" ht="12.75">
      <c r="D362" t="s">
        <v>124</v>
      </c>
      <c r="F362" s="2">
        <v>-1296.55</v>
      </c>
    </row>
    <row r="363" spans="4:6" ht="12.75">
      <c r="D363" t="s">
        <v>125</v>
      </c>
      <c r="F363" s="2">
        <v>-737.35</v>
      </c>
    </row>
    <row r="366" ht="15.75">
      <c r="B366" s="8" t="s">
        <v>110</v>
      </c>
    </row>
    <row r="367" ht="15.75">
      <c r="B367" s="8"/>
    </row>
    <row r="368" spans="3:7" ht="12.75">
      <c r="C368" s="4" t="s">
        <v>150</v>
      </c>
      <c r="G368" s="7">
        <f>SUM(F369:F375)</f>
        <v>5175.65</v>
      </c>
    </row>
    <row r="369" spans="4:6" ht="12.75">
      <c r="D369" t="s">
        <v>233</v>
      </c>
      <c r="F369" s="2">
        <v>3958.76</v>
      </c>
    </row>
    <row r="370" spans="4:6" ht="12.75">
      <c r="D370" t="s">
        <v>235</v>
      </c>
      <c r="F370" s="2">
        <v>-3958.76</v>
      </c>
    </row>
    <row r="371" spans="4:6" ht="12.75">
      <c r="D371" t="s">
        <v>234</v>
      </c>
      <c r="F371" s="2">
        <v>51.43</v>
      </c>
    </row>
    <row r="372" spans="4:6" ht="12.75">
      <c r="D372" t="s">
        <v>237</v>
      </c>
      <c r="F372" s="2">
        <v>3577.04</v>
      </c>
    </row>
    <row r="373" spans="4:6" ht="12.75">
      <c r="D373" t="s">
        <v>149</v>
      </c>
      <c r="F373" s="2">
        <v>1656.35</v>
      </c>
    </row>
    <row r="374" spans="4:6" ht="12.75">
      <c r="D374" t="s">
        <v>236</v>
      </c>
      <c r="F374" s="2">
        <v>50.83</v>
      </c>
    </row>
    <row r="375" spans="4:6" ht="12.75">
      <c r="D375" t="s">
        <v>238</v>
      </c>
      <c r="F375" s="2">
        <v>-160</v>
      </c>
    </row>
    <row r="378" spans="3:8" ht="12.75">
      <c r="C378" s="4" t="s">
        <v>151</v>
      </c>
      <c r="H378" s="7">
        <f>F379</f>
        <v>97.06</v>
      </c>
    </row>
    <row r="379" spans="3:6" ht="12.75">
      <c r="C379" s="4"/>
      <c r="D379" t="s">
        <v>239</v>
      </c>
      <c r="F379" s="2">
        <v>97.06</v>
      </c>
    </row>
    <row r="380" ht="12.75">
      <c r="C380" s="4"/>
    </row>
    <row r="381" spans="7:8" ht="13.5" thickBot="1">
      <c r="G381" s="9"/>
      <c r="H381" s="9"/>
    </row>
    <row r="382" ht="13.5" thickTop="1">
      <c r="E382" s="5"/>
    </row>
    <row r="383" spans="5:8" ht="12.75">
      <c r="E383" s="6" t="s">
        <v>111</v>
      </c>
      <c r="F383" s="7"/>
      <c r="G383" s="7">
        <f>SUM(G13:G382)</f>
        <v>695233.2000000001</v>
      </c>
      <c r="H383" s="7">
        <f>SUM(H13:H382)</f>
        <v>490610.93000000005</v>
      </c>
    </row>
    <row r="384" spans="5:6" ht="12.75">
      <c r="E384" s="1"/>
      <c r="F384" s="7"/>
    </row>
    <row r="385" spans="5:8" ht="15.75">
      <c r="E385" s="11" t="s">
        <v>152</v>
      </c>
      <c r="F385" s="11"/>
      <c r="G385" s="10">
        <f>G383+H383</f>
        <v>1185844.1300000001</v>
      </c>
      <c r="H385" s="10"/>
    </row>
  </sheetData>
  <sheetProtection password="81E5" sheet="1" objects="1" scenarios="1"/>
  <mergeCells count="3">
    <mergeCell ref="G385:H385"/>
    <mergeCell ref="E385:F385"/>
    <mergeCell ref="A4:H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  <headerFooter alignWithMargins="0">
    <oddFooter>&amp;L&amp;P</oddFooter>
  </headerFooter>
  <rowBreaks count="5" manualBreakCount="5">
    <brk id="65" max="255" man="1"/>
    <brk id="129" max="255" man="1"/>
    <brk id="195" max="255" man="1"/>
    <brk id="259" max="255" man="1"/>
    <brk id="3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ASSOCIATION SYNDICALE DE L’ENSEMBLE RESIDENTIEL</cp:lastModifiedBy>
  <cp:lastPrinted>2007-10-12T08:02:05Z</cp:lastPrinted>
  <dcterms:created xsi:type="dcterms:W3CDTF">2006-02-23T16:04:53Z</dcterms:created>
  <dcterms:modified xsi:type="dcterms:W3CDTF">2007-10-13T09:21:38Z</dcterms:modified>
  <cp:category/>
  <cp:version/>
  <cp:contentType/>
  <cp:contentStatus/>
</cp:coreProperties>
</file>