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955" activeTab="0"/>
  </bookViews>
  <sheets>
    <sheet name="Dépenses 2007" sheetId="1" r:id="rId1"/>
  </sheets>
  <definedNames>
    <definedName name="_xlnm.Print_Area" localSheetId="0">'Dépenses 2007'!$A$1:$F$127</definedName>
  </definedNames>
  <calcPr fullCalcOnLoad="1"/>
</workbook>
</file>

<file path=xl/sharedStrings.xml><?xml version="1.0" encoding="utf-8"?>
<sst xmlns="http://schemas.openxmlformats.org/spreadsheetml/2006/main" count="103" uniqueCount="98">
  <si>
    <t>BUDGET 2006</t>
  </si>
  <si>
    <t>BUDGET 2007</t>
  </si>
  <si>
    <t>CHARGES GENERALES</t>
  </si>
  <si>
    <t>Frais de personnel</t>
  </si>
  <si>
    <t>R.C. personnel</t>
  </si>
  <si>
    <t>Consommation, eau, électricité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</si>
  <si>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</si>
  <si>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</si>
  <si>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</si>
  <si>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</si>
  <si>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</si>
  <si>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</si>
  <si>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</si>
  <si>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</si>
  <si>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</si>
  <si>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</si>
  <si>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</si>
  <si>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</si>
  <si>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Arbres, tailles</t>
  </si>
  <si>
    <t>Engrais, desherbants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</si>
  <si>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</si>
  <si>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</si>
  <si>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</si>
  <si>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</si>
  <si>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</si>
  <si>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</si>
  <si>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Sel, sable, ciment, etc ….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</si>
  <si>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</si>
  <si>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</si>
  <si>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</si>
  <si>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</si>
  <si>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</si>
  <si>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</si>
  <si>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</si>
  <si>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Balayeuse, essence, etc …</t>
  </si>
  <si>
    <t>ENTRETIEN GENERAL</t>
  </si>
  <si>
    <t>Elagage grands arbres</t>
  </si>
  <si>
    <t>Réfection de pelouses</t>
  </si>
  <si>
    <t>Poubelles, enlèvement déchets</t>
  </si>
  <si>
    <t>Avaloirs, puisards</t>
  </si>
  <si>
    <t>Bassins, entretien + réfection</t>
  </si>
  <si>
    <t>Jeux, bancs, grillage</t>
  </si>
  <si>
    <t>TOTAL GESTION BASE</t>
  </si>
  <si>
    <t>Audit arbres</t>
  </si>
  <si>
    <t>Abattage arbres dangereux</t>
  </si>
  <si>
    <t>Remplacement mâts éclairage</t>
  </si>
  <si>
    <t>Fleurissement aérien</t>
  </si>
  <si>
    <t>Travaux divers, fournitures</t>
  </si>
  <si>
    <t>Location matériel, nacelles</t>
  </si>
  <si>
    <t>TRAVAUX EN REGIE</t>
  </si>
  <si>
    <t xml:space="preserve">TOTAL GESTION </t>
  </si>
  <si>
    <t>Taille gros arbres</t>
  </si>
  <si>
    <t>Mise en conformité divers jeux</t>
  </si>
  <si>
    <t>Perspectives, 2 ème tranche bacs à fleurs</t>
  </si>
  <si>
    <t xml:space="preserve">Cus Habitat, pavage Ankara / Istambul </t>
  </si>
  <si>
    <t>Refection partielle voierie 1-10 rue Upsal</t>
  </si>
  <si>
    <t>Schweitzer, pavage + espaces verts</t>
  </si>
  <si>
    <t>Rond Point, solde travaux parking</t>
  </si>
  <si>
    <t>Copenhague, pavage devant bâtiment</t>
  </si>
  <si>
    <t>Divers, bacs à fleurs, Vendôme, etc…</t>
  </si>
  <si>
    <t>Gros travaux</t>
  </si>
  <si>
    <t>Reprise fonds de prévoyance</t>
  </si>
  <si>
    <t>Produits financiers + Exceptionnels</t>
  </si>
  <si>
    <t>Solde gestion CEGIP</t>
  </si>
  <si>
    <t>Recettes diverses</t>
  </si>
  <si>
    <t>Recettes Tennis</t>
  </si>
  <si>
    <t>TOTAL</t>
  </si>
  <si>
    <t>PARKING ROME</t>
  </si>
  <si>
    <t>TOTAL  GENERAL</t>
  </si>
  <si>
    <t>DEPENSES 2006</t>
  </si>
  <si>
    <t>Vauban, bacs à fleurs</t>
  </si>
  <si>
    <t xml:space="preserve">Provision travaux 2006 à réaliser </t>
  </si>
  <si>
    <t>Cus Habitat, trotoirs 16-24 rue de Milan</t>
  </si>
  <si>
    <t xml:space="preserve">Reports gestion </t>
  </si>
  <si>
    <t>ASERE  - DEPENSES  2007</t>
  </si>
  <si>
    <t>DEPENSES 2007</t>
  </si>
  <si>
    <t>Pose chicanes, arceaux vélos, etc ….</t>
  </si>
  <si>
    <t>Végétaux dans cadre des gros travaux</t>
  </si>
  <si>
    <t>Eclairage de Noël</t>
  </si>
  <si>
    <t>Maçonnerie</t>
  </si>
  <si>
    <t>Cité Paul APPEL</t>
  </si>
  <si>
    <t>Aventin</t>
  </si>
  <si>
    <t>Passage Horizon</t>
  </si>
  <si>
    <t>Rond Point</t>
  </si>
  <si>
    <t>Vauban</t>
  </si>
  <si>
    <t>Hanoi</t>
  </si>
  <si>
    <t>Citadelle</t>
  </si>
  <si>
    <t>Centre Commercial</t>
  </si>
  <si>
    <t>Perspectives</t>
  </si>
  <si>
    <t>Ilot A</t>
  </si>
  <si>
    <t>Centre Commercial lot B</t>
  </si>
  <si>
    <t>Bassins avenue de Gaulle</t>
  </si>
  <si>
    <t>Mitoyens CUS</t>
  </si>
  <si>
    <t>Rue d'Upsal</t>
  </si>
  <si>
    <t>ECARTS / 2007</t>
  </si>
  <si>
    <t>Provision pour Centre Commercial lot B</t>
  </si>
  <si>
    <t>Vente Bureau du 8, rue de Londres</t>
  </si>
  <si>
    <t>Copenhague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</si>
</sst>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65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64" fontId="7" fillId="0" borderId="15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18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16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6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164" fontId="7" fillId="0" borderId="1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E100" sqref="E100"/>
    </sheetView>
  </sheetViews>
  <sheetFormatPr defaultColWidth="11.421875" defaultRowHeight="12.75"/>
  <cols>
    <col min="1" max="1" width="36.140625" style="0" customWidth="1"/>
    <col min="2" max="2" width="13.7109375" style="5" customWidth="1"/>
    <col min="3" max="3" width="14.8515625" style="5" customWidth="1"/>
    <col min="4" max="4" width="13.7109375" style="6" customWidth="1"/>
    <col min="5" max="5" width="19.57421875" style="7" customWidth="1"/>
    <col min="6" max="6" width="16.421875" style="5" customWidth="1"/>
  </cols>
  <sheetData>
    <row r="1" spans="1:6" s="2" customFormat="1" ht="20.25">
      <c r="A1" s="83" t="s">
        <v>74</v>
      </c>
      <c r="B1" s="83"/>
      <c r="C1" s="83"/>
      <c r="D1" s="83"/>
      <c r="E1" s="83"/>
      <c r="F1" s="83"/>
    </row>
    <row r="2" spans="1:6" s="2" customFormat="1" ht="20.25">
      <c r="A2" s="1"/>
      <c r="B2" s="1"/>
      <c r="C2" s="3"/>
      <c r="D2" s="1"/>
      <c r="E2" s="63"/>
      <c r="F2" s="4"/>
    </row>
    <row r="3" ht="18" customHeight="1" thickBot="1"/>
    <row r="4" spans="1:6" s="11" customFormat="1" ht="18.75" customHeight="1" thickBot="1">
      <c r="A4" s="8"/>
      <c r="B4" s="9" t="s">
        <v>0</v>
      </c>
      <c r="C4" s="9" t="s">
        <v>69</v>
      </c>
      <c r="D4" s="9" t="s">
        <v>1</v>
      </c>
      <c r="E4" s="10" t="s">
        <v>75</v>
      </c>
      <c r="F4" s="9" t="s">
        <v>94</v>
      </c>
    </row>
    <row r="5" spans="1:6" ht="15">
      <c r="A5" s="12"/>
      <c r="B5" s="17"/>
      <c r="C5" s="14"/>
      <c r="D5" s="15"/>
      <c r="E5" s="64"/>
      <c r="F5" s="17"/>
    </row>
    <row r="6" spans="1:6" ht="15">
      <c r="A6" s="16" t="s">
        <v>2</v>
      </c>
      <c r="B6" s="17"/>
      <c r="C6" s="17"/>
      <c r="D6" s="15"/>
      <c r="E6" s="64"/>
      <c r="F6" s="17"/>
    </row>
    <row r="7" spans="1:7" ht="15">
      <c r="A7" s="12" t="s">
        <v>3</v>
      </c>
      <c r="B7" s="17">
        <v>365000</v>
      </c>
      <c r="C7" s="15">
        <v>359388.65</v>
      </c>
      <c r="D7" s="15">
        <v>371000</v>
      </c>
      <c r="E7" s="64">
        <v>366474</v>
      </c>
      <c r="F7" s="17">
        <f aca="true" t="shared" si="0" ref="F7:F12">E7-D7</f>
        <v>-4526</v>
      </c>
      <c r="G7" s="19"/>
    </row>
    <row r="8" spans="1:7" ht="15">
      <c r="A8" s="12" t="s">
        <v>4</v>
      </c>
      <c r="B8" s="17">
        <v>1800</v>
      </c>
      <c r="C8" s="15">
        <v>2573.3</v>
      </c>
      <c r="D8" s="15">
        <v>2800</v>
      </c>
      <c r="E8" s="64">
        <f>1110.56+2313.62</f>
        <v>3424.18</v>
      </c>
      <c r="F8" s="17">
        <f t="shared" si="0"/>
        <v>624.1799999999998</v>
      </c>
      <c r="G8" s="19"/>
    </row>
    <row r="9" spans="1:7" ht="15">
      <c r="A9" s="12" t="s">
        <v>5</v>
      </c>
      <c r="B9" s="17">
        <v>34000</v>
      </c>
      <c r="C9" s="15">
        <v>37269.58</v>
      </c>
      <c r="D9" s="15">
        <v>35000</v>
      </c>
      <c r="E9" s="64">
        <v>32449.76</v>
      </c>
      <c r="F9" s="17">
        <f t="shared" si="0"/>
        <v>-2550.2400000000016</v>
      </c>
      <c r="G9" s="19"/>
    </row>
    <row r="10" spans="1:7" ht="15">
      <c r="A10" s="12" t="s">
        <v>6</v>
      </c>
      <c r="B10" s="17">
        <v>33000</v>
      </c>
      <c r="C10" s="15">
        <v>33000</v>
      </c>
      <c r="D10" s="15">
        <v>41000</v>
      </c>
      <c r="E10" s="64">
        <v>41000</v>
      </c>
      <c r="F10" s="17">
        <f t="shared" si="0"/>
        <v>0</v>
      </c>
      <c r="G10" s="19"/>
    </row>
    <row r="11" spans="1:7" ht="15">
      <c r="A11" s="12" t="s">
        <v>7</v>
      </c>
      <c r="B11" s="17">
        <v>6000</v>
      </c>
      <c r="C11" s="15">
        <v>1913.6</v>
      </c>
      <c r="D11" s="15">
        <v>12000</v>
      </c>
      <c r="E11" s="64">
        <f>6756.14+1000+1435.2</f>
        <v>9191.34</v>
      </c>
      <c r="F11" s="17">
        <f t="shared" si="0"/>
        <v>-2808.66</v>
      </c>
      <c r="G11" s="19"/>
    </row>
    <row r="12" spans="1:7" ht="15">
      <c r="A12" s="12" t="s">
        <v>8</v>
      </c>
      <c r="B12" s="17">
        <v>5100</v>
      </c>
      <c r="C12" s="15">
        <v>5336.78</v>
      </c>
      <c r="D12" s="15">
        <v>5700</v>
      </c>
      <c r="E12" s="64">
        <v>5071.09</v>
      </c>
      <c r="F12" s="17">
        <f t="shared" si="0"/>
        <v>-628.9099999999999</v>
      </c>
      <c r="G12" s="19"/>
    </row>
    <row r="13" spans="1:7" s="2" customFormat="1" ht="15.75">
      <c r="A13" s="20" t="s">
        <v>9</v>
      </c>
      <c r="B13" s="21">
        <f>SUM(B7:B12)</f>
        <v>444900</v>
      </c>
      <c r="C13" s="22">
        <f>SUM(C7:C12)</f>
        <v>439481.91000000003</v>
      </c>
      <c r="D13" s="23">
        <f>SUM(D7:D12)</f>
        <v>467500</v>
      </c>
      <c r="E13" s="65">
        <f>SUM(E7:E12)</f>
        <v>457610.37000000005</v>
      </c>
      <c r="F13" s="43">
        <f>SUM(F7:F12)</f>
        <v>-9889.630000000001</v>
      </c>
      <c r="G13" s="25"/>
    </row>
    <row r="14" spans="1:6" ht="15">
      <c r="A14" s="16" t="s">
        <v>10</v>
      </c>
      <c r="B14" s="17"/>
      <c r="C14" s="17"/>
      <c r="D14" s="15"/>
      <c r="E14" s="64"/>
      <c r="F14" s="17"/>
    </row>
    <row r="15" spans="1:7" ht="15">
      <c r="A15" s="12" t="s">
        <v>11</v>
      </c>
      <c r="B15" s="17">
        <v>13000</v>
      </c>
      <c r="C15" s="15">
        <v>11513.59</v>
      </c>
      <c r="D15" s="15">
        <v>12000</v>
      </c>
      <c r="E15" s="64">
        <v>13162.4</v>
      </c>
      <c r="F15" s="17">
        <f>E15-D15</f>
        <v>1162.3999999999996</v>
      </c>
      <c r="G15" s="19"/>
    </row>
    <row r="16" spans="1:7" ht="15">
      <c r="A16" s="12" t="s">
        <v>12</v>
      </c>
      <c r="B16" s="17">
        <v>7300</v>
      </c>
      <c r="C16" s="15">
        <v>7107.05</v>
      </c>
      <c r="D16" s="15">
        <v>7700</v>
      </c>
      <c r="E16" s="64">
        <v>7296.66</v>
      </c>
      <c r="F16" s="17">
        <f>E16-D16</f>
        <v>-403.34000000000015</v>
      </c>
      <c r="G16" s="19"/>
    </row>
    <row r="17" spans="1:7" ht="15">
      <c r="A17" s="12" t="s">
        <v>13</v>
      </c>
      <c r="B17" s="17">
        <v>5100</v>
      </c>
      <c r="C17" s="15">
        <v>5028</v>
      </c>
      <c r="D17" s="15">
        <v>5500</v>
      </c>
      <c r="E17" s="64">
        <v>5169</v>
      </c>
      <c r="F17" s="17">
        <f>E17-D17</f>
        <v>-331</v>
      </c>
      <c r="G17" s="19"/>
    </row>
    <row r="18" spans="1:7" ht="15">
      <c r="A18" s="12" t="s">
        <v>14</v>
      </c>
      <c r="B18" s="17">
        <v>3000</v>
      </c>
      <c r="C18" s="15">
        <v>2007.46</v>
      </c>
      <c r="D18" s="15">
        <v>3000</v>
      </c>
      <c r="E18" s="64">
        <v>2709.78</v>
      </c>
      <c r="F18" s="17">
        <f>E18-D18</f>
        <v>-290.2199999999998</v>
      </c>
      <c r="G18" s="19"/>
    </row>
    <row r="19" spans="1:7" s="2" customFormat="1" ht="15.75">
      <c r="A19" s="20" t="s">
        <v>9</v>
      </c>
      <c r="B19" s="21">
        <f>SUM(B15:B18)</f>
        <v>28400</v>
      </c>
      <c r="C19" s="22">
        <f>SUM(C15:C18)</f>
        <v>25656.1</v>
      </c>
      <c r="D19" s="23">
        <f>SUM(D15:D18)</f>
        <v>28200</v>
      </c>
      <c r="E19" s="65">
        <f>SUM(E15:E18)</f>
        <v>28337.839999999997</v>
      </c>
      <c r="F19" s="43">
        <f>SUM(F15:F18)</f>
        <v>137.8399999999997</v>
      </c>
      <c r="G19" s="25"/>
    </row>
    <row r="20" spans="1:6" ht="15">
      <c r="A20" s="16" t="s">
        <v>15</v>
      </c>
      <c r="B20" s="17"/>
      <c r="C20" s="18"/>
      <c r="D20" s="15"/>
      <c r="E20" s="64"/>
      <c r="F20" s="17"/>
    </row>
    <row r="21" spans="1:7" ht="15">
      <c r="A21" s="12" t="s">
        <v>16</v>
      </c>
      <c r="B21" s="17">
        <v>2200</v>
      </c>
      <c r="C21" s="15">
        <v>1786.37</v>
      </c>
      <c r="D21" s="15">
        <v>2200</v>
      </c>
      <c r="E21" s="64">
        <v>1527.78</v>
      </c>
      <c r="F21" s="17">
        <f>E21-D21</f>
        <v>-672.22</v>
      </c>
      <c r="G21" s="19"/>
    </row>
    <row r="22" spans="1:7" ht="15">
      <c r="A22" s="12" t="s">
        <v>17</v>
      </c>
      <c r="B22" s="17">
        <v>18000</v>
      </c>
      <c r="C22" s="15">
        <v>17455.02</v>
      </c>
      <c r="D22" s="15">
        <v>18000</v>
      </c>
      <c r="E22" s="64">
        <v>15571.48</v>
      </c>
      <c r="F22" s="17">
        <f aca="true" t="shared" si="1" ref="F22:F32">E22-D22</f>
        <v>-2428.5200000000004</v>
      </c>
      <c r="G22" s="19"/>
    </row>
    <row r="23" spans="1:7" ht="15">
      <c r="A23" s="12" t="s">
        <v>18</v>
      </c>
      <c r="B23" s="17">
        <v>9000</v>
      </c>
      <c r="C23" s="15">
        <v>8314.06</v>
      </c>
      <c r="D23" s="15">
        <v>9000</v>
      </c>
      <c r="E23" s="64">
        <v>5030.31</v>
      </c>
      <c r="F23" s="17">
        <f t="shared" si="1"/>
        <v>-3969.6899999999996</v>
      </c>
      <c r="G23" s="19"/>
    </row>
    <row r="24" spans="1:7" ht="15">
      <c r="A24" s="12" t="s">
        <v>19</v>
      </c>
      <c r="B24" s="17">
        <v>6000</v>
      </c>
      <c r="C24" s="15">
        <v>5630.02</v>
      </c>
      <c r="D24" s="15">
        <v>6000</v>
      </c>
      <c r="E24" s="64">
        <v>5787.71</v>
      </c>
      <c r="F24" s="17">
        <f t="shared" si="1"/>
        <v>-212.28999999999996</v>
      </c>
      <c r="G24" s="19"/>
    </row>
    <row r="25" spans="1:7" ht="15">
      <c r="A25" s="12" t="s">
        <v>20</v>
      </c>
      <c r="B25" s="17">
        <v>4000</v>
      </c>
      <c r="C25" s="15">
        <v>2462.8</v>
      </c>
      <c r="D25" s="15">
        <v>3000</v>
      </c>
      <c r="E25" s="64">
        <v>493.95</v>
      </c>
      <c r="F25" s="17">
        <f t="shared" si="1"/>
        <v>-2506.05</v>
      </c>
      <c r="G25" s="19"/>
    </row>
    <row r="26" spans="1:6" ht="15">
      <c r="A26" s="12" t="s">
        <v>21</v>
      </c>
      <c r="B26" s="17">
        <v>1000</v>
      </c>
      <c r="C26" s="15">
        <v>523.01</v>
      </c>
      <c r="D26" s="15">
        <v>1000</v>
      </c>
      <c r="E26" s="64">
        <v>957.99</v>
      </c>
      <c r="F26" s="17">
        <f t="shared" si="1"/>
        <v>-42.00999999999999</v>
      </c>
    </row>
    <row r="27" spans="1:7" ht="15">
      <c r="A27" s="12" t="s">
        <v>22</v>
      </c>
      <c r="B27" s="17">
        <v>8000</v>
      </c>
      <c r="C27" s="15">
        <v>8259.4</v>
      </c>
      <c r="D27" s="15">
        <v>8000</v>
      </c>
      <c r="E27" s="64">
        <v>7927.64</v>
      </c>
      <c r="F27" s="17">
        <f t="shared" si="1"/>
        <v>-72.35999999999967</v>
      </c>
      <c r="G27" s="19"/>
    </row>
    <row r="28" spans="1:6" ht="15">
      <c r="A28" s="12" t="s">
        <v>23</v>
      </c>
      <c r="B28" s="17">
        <v>800</v>
      </c>
      <c r="C28" s="15">
        <v>718.34</v>
      </c>
      <c r="D28" s="15">
        <v>800</v>
      </c>
      <c r="E28" s="64">
        <v>464.16</v>
      </c>
      <c r="F28" s="17">
        <f t="shared" si="1"/>
        <v>-335.84</v>
      </c>
    </row>
    <row r="29" spans="1:7" ht="15">
      <c r="A29" s="12" t="s">
        <v>24</v>
      </c>
      <c r="B29" s="17">
        <v>2000</v>
      </c>
      <c r="C29" s="15">
        <v>2093.92</v>
      </c>
      <c r="D29" s="15">
        <v>2000</v>
      </c>
      <c r="E29" s="64">
        <v>1124.18</v>
      </c>
      <c r="F29" s="17">
        <f t="shared" si="1"/>
        <v>-875.8199999999999</v>
      </c>
      <c r="G29" s="19"/>
    </row>
    <row r="30" spans="1:7" ht="15">
      <c r="A30" s="12" t="s">
        <v>25</v>
      </c>
      <c r="B30" s="17">
        <v>5000</v>
      </c>
      <c r="C30" s="15">
        <v>4532.47</v>
      </c>
      <c r="D30" s="15">
        <v>5000</v>
      </c>
      <c r="E30" s="64">
        <v>5056.38</v>
      </c>
      <c r="F30" s="17">
        <f t="shared" si="1"/>
        <v>56.38000000000011</v>
      </c>
      <c r="G30" s="19"/>
    </row>
    <row r="31" spans="1:7" ht="15">
      <c r="A31" s="12" t="s">
        <v>26</v>
      </c>
      <c r="B31" s="17">
        <v>3000</v>
      </c>
      <c r="C31" s="15">
        <v>2915.63</v>
      </c>
      <c r="D31" s="15">
        <v>3000</v>
      </c>
      <c r="E31" s="64">
        <v>3784.36</v>
      </c>
      <c r="F31" s="17">
        <f t="shared" si="1"/>
        <v>784.3600000000001</v>
      </c>
      <c r="G31" s="19"/>
    </row>
    <row r="32" spans="1:7" ht="15">
      <c r="A32" s="12" t="s">
        <v>27</v>
      </c>
      <c r="B32" s="17">
        <v>5000</v>
      </c>
      <c r="C32" s="15">
        <v>4881.43</v>
      </c>
      <c r="D32" s="15">
        <v>5000</v>
      </c>
      <c r="E32" s="64">
        <v>5066.3</v>
      </c>
      <c r="F32" s="17">
        <f t="shared" si="1"/>
        <v>66.30000000000018</v>
      </c>
      <c r="G32" s="19"/>
    </row>
    <row r="33" spans="1:7" ht="15.75">
      <c r="A33" s="20" t="s">
        <v>28</v>
      </c>
      <c r="B33" s="21">
        <f>SUM(B21:B32)</f>
        <v>64000</v>
      </c>
      <c r="C33" s="22">
        <f>SUM(C21:C32)</f>
        <v>59572.47</v>
      </c>
      <c r="D33" s="23">
        <f>SUM(D21:D32)</f>
        <v>63000</v>
      </c>
      <c r="E33" s="65">
        <f>SUM(E21:E32)</f>
        <v>52792.240000000005</v>
      </c>
      <c r="F33" s="43">
        <f>SUM(F21:F32)</f>
        <v>-10207.759999999998</v>
      </c>
      <c r="G33" s="19"/>
    </row>
    <row r="34" spans="1:6" ht="15">
      <c r="A34" s="16" t="s">
        <v>29</v>
      </c>
      <c r="B34" s="17"/>
      <c r="C34" s="18"/>
      <c r="D34" s="15"/>
      <c r="E34" s="64"/>
      <c r="F34" s="17"/>
    </row>
    <row r="35" spans="1:7" ht="15">
      <c r="A35" s="12" t="s">
        <v>30</v>
      </c>
      <c r="B35" s="17">
        <v>7000</v>
      </c>
      <c r="C35" s="15">
        <v>9553.05</v>
      </c>
      <c r="D35" s="15">
        <v>8000</v>
      </c>
      <c r="E35" s="64">
        <v>9794.36</v>
      </c>
      <c r="F35" s="17">
        <f>E35-D35</f>
        <v>1794.3600000000006</v>
      </c>
      <c r="G35" s="19"/>
    </row>
    <row r="36" spans="1:7" ht="15">
      <c r="A36" s="12" t="s">
        <v>31</v>
      </c>
      <c r="B36" s="17">
        <v>7000</v>
      </c>
      <c r="C36" s="15">
        <v>8631.5</v>
      </c>
      <c r="D36" s="15">
        <v>8000</v>
      </c>
      <c r="E36" s="64">
        <v>7305.28</v>
      </c>
      <c r="F36" s="17">
        <f>E36-D36</f>
        <v>-694.7200000000003</v>
      </c>
      <c r="G36" s="19"/>
    </row>
    <row r="37" spans="1:7" ht="15">
      <c r="A37" s="12" t="s">
        <v>32</v>
      </c>
      <c r="B37" s="17">
        <v>6500</v>
      </c>
      <c r="C37" s="15">
        <v>6604.22</v>
      </c>
      <c r="D37" s="15">
        <v>6850</v>
      </c>
      <c r="E37" s="64">
        <v>7475.49</v>
      </c>
      <c r="F37" s="17">
        <f>E37-D37</f>
        <v>625.4899999999998</v>
      </c>
      <c r="G37" s="19"/>
    </row>
    <row r="38" spans="1:7" ht="15">
      <c r="A38" s="12" t="s">
        <v>33</v>
      </c>
      <c r="B38" s="17">
        <v>22000</v>
      </c>
      <c r="C38" s="15">
        <v>22000</v>
      </c>
      <c r="D38" s="15">
        <v>23000</v>
      </c>
      <c r="E38" s="64">
        <v>23000</v>
      </c>
      <c r="F38" s="17">
        <f>E38-D38</f>
        <v>0</v>
      </c>
      <c r="G38" s="19"/>
    </row>
    <row r="39" spans="1:6" ht="15">
      <c r="A39" s="12" t="s">
        <v>34</v>
      </c>
      <c r="B39" s="17"/>
      <c r="C39" s="18"/>
      <c r="D39" s="15"/>
      <c r="E39" s="64"/>
      <c r="F39" s="17"/>
    </row>
    <row r="40" spans="1:7" ht="15.75">
      <c r="A40" s="20" t="s">
        <v>28</v>
      </c>
      <c r="B40" s="21">
        <f>SUM(B35:B39)</f>
        <v>42500</v>
      </c>
      <c r="C40" s="22">
        <f>SUM(C35:C39)</f>
        <v>46788.770000000004</v>
      </c>
      <c r="D40" s="23">
        <f>SUM(D35:D39)</f>
        <v>45850</v>
      </c>
      <c r="E40" s="65">
        <f>SUM(E35:E39)</f>
        <v>47575.13</v>
      </c>
      <c r="F40" s="43">
        <f>SUM(F35:F39)</f>
        <v>1725.13</v>
      </c>
      <c r="G40" s="19"/>
    </row>
    <row r="41" spans="1:6" ht="15">
      <c r="A41" s="16" t="s">
        <v>35</v>
      </c>
      <c r="B41" s="17"/>
      <c r="C41" s="18"/>
      <c r="D41" s="15"/>
      <c r="E41" s="64"/>
      <c r="F41" s="17"/>
    </row>
    <row r="42" spans="1:7" ht="15">
      <c r="A42" s="12" t="s">
        <v>36</v>
      </c>
      <c r="B42" s="17">
        <v>5000</v>
      </c>
      <c r="C42" s="15">
        <v>4202.74</v>
      </c>
      <c r="D42" s="15">
        <v>5000</v>
      </c>
      <c r="E42" s="64">
        <v>3889.39</v>
      </c>
      <c r="F42" s="17">
        <f>E42-D42</f>
        <v>-1110.6100000000001</v>
      </c>
      <c r="G42" s="19"/>
    </row>
    <row r="43" spans="1:7" ht="15">
      <c r="A43" s="12" t="s">
        <v>37</v>
      </c>
      <c r="B43" s="17">
        <v>2000</v>
      </c>
      <c r="C43" s="15">
        <v>1661</v>
      </c>
      <c r="D43" s="15">
        <v>1800</v>
      </c>
      <c r="E43" s="64">
        <v>1740.02</v>
      </c>
      <c r="F43" s="17">
        <f aca="true" t="shared" si="2" ref="F43:F49">E43-D43</f>
        <v>-59.98000000000002</v>
      </c>
      <c r="G43" s="19"/>
    </row>
    <row r="44" spans="1:7" ht="15">
      <c r="A44" s="12" t="s">
        <v>38</v>
      </c>
      <c r="B44" s="17">
        <v>15000</v>
      </c>
      <c r="C44" s="15">
        <v>16369.4</v>
      </c>
      <c r="D44" s="15">
        <v>15500</v>
      </c>
      <c r="E44" s="64">
        <v>15161.4</v>
      </c>
      <c r="F44" s="17">
        <f t="shared" si="2"/>
        <v>-338.60000000000036</v>
      </c>
      <c r="G44" s="19"/>
    </row>
    <row r="45" spans="1:6" ht="15">
      <c r="A45" s="12" t="s">
        <v>39</v>
      </c>
      <c r="B45" s="17">
        <v>2000</v>
      </c>
      <c r="C45" s="15"/>
      <c r="D45" s="15">
        <v>1000</v>
      </c>
      <c r="E45" s="64">
        <v>1165.47</v>
      </c>
      <c r="F45" s="17">
        <f t="shared" si="2"/>
        <v>165.47000000000003</v>
      </c>
    </row>
    <row r="46" spans="1:7" ht="15">
      <c r="A46" s="12" t="s">
        <v>40</v>
      </c>
      <c r="B46" s="17">
        <v>5000</v>
      </c>
      <c r="C46" s="15">
        <v>4915.58</v>
      </c>
      <c r="D46" s="15">
        <v>5000</v>
      </c>
      <c r="E46" s="64">
        <v>3568.28</v>
      </c>
      <c r="F46" s="17">
        <f t="shared" si="2"/>
        <v>-1431.7199999999998</v>
      </c>
      <c r="G46" s="19"/>
    </row>
    <row r="47" spans="1:7" ht="15">
      <c r="A47" s="12" t="s">
        <v>41</v>
      </c>
      <c r="B47" s="17">
        <v>7000</v>
      </c>
      <c r="C47" s="15">
        <v>5604.64</v>
      </c>
      <c r="D47" s="15">
        <v>7000</v>
      </c>
      <c r="E47" s="64">
        <v>4984.92</v>
      </c>
      <c r="F47" s="17">
        <f t="shared" si="2"/>
        <v>-2015.08</v>
      </c>
      <c r="G47" s="19"/>
    </row>
    <row r="48" spans="1:7" ht="15">
      <c r="A48" s="12" t="s">
        <v>76</v>
      </c>
      <c r="B48" s="17">
        <v>1500</v>
      </c>
      <c r="C48" s="15">
        <v>390.59</v>
      </c>
      <c r="D48" s="15">
        <v>1000</v>
      </c>
      <c r="E48" s="64">
        <v>770.22</v>
      </c>
      <c r="F48" s="17">
        <f t="shared" si="2"/>
        <v>-229.77999999999997</v>
      </c>
      <c r="G48" s="19"/>
    </row>
    <row r="49" spans="1:7" ht="15">
      <c r="A49" s="12" t="s">
        <v>27</v>
      </c>
      <c r="B49" s="17">
        <v>4000</v>
      </c>
      <c r="C49" s="15">
        <v>3831.16</v>
      </c>
      <c r="D49" s="15">
        <v>4000</v>
      </c>
      <c r="E49" s="64">
        <v>4535.85</v>
      </c>
      <c r="F49" s="17">
        <f t="shared" si="2"/>
        <v>535.8500000000004</v>
      </c>
      <c r="G49" s="19"/>
    </row>
    <row r="50" spans="1:7" ht="15.75">
      <c r="A50" s="20" t="s">
        <v>28</v>
      </c>
      <c r="B50" s="21">
        <f>SUM(B41:B49)</f>
        <v>41500</v>
      </c>
      <c r="C50" s="22">
        <f>SUM(C41:C49)</f>
        <v>36975.11</v>
      </c>
      <c r="D50" s="23">
        <f>SUM(D41:D49)</f>
        <v>40300</v>
      </c>
      <c r="E50" s="65">
        <f>SUM(E41:E49)</f>
        <v>35815.549999999996</v>
      </c>
      <c r="F50" s="43">
        <f>SUM(F41:F49)</f>
        <v>-4484.45</v>
      </c>
      <c r="G50" s="19"/>
    </row>
    <row r="51" spans="1:6" ht="15.75" thickBot="1">
      <c r="A51" s="20"/>
      <c r="B51" s="17"/>
      <c r="C51" s="18"/>
      <c r="D51" s="15"/>
      <c r="E51" s="64"/>
      <c r="F51" s="17"/>
    </row>
    <row r="52" spans="1:7" ht="16.5" thickBot="1">
      <c r="A52" s="26" t="s">
        <v>42</v>
      </c>
      <c r="B52" s="27">
        <f>B13+B19+B33+B40+B50</f>
        <v>621300</v>
      </c>
      <c r="C52" s="28">
        <f>C13+C19+C33+C40+C50</f>
        <v>608474.36</v>
      </c>
      <c r="D52" s="29">
        <f>D13+D19+D33+D40+D50</f>
        <v>644850</v>
      </c>
      <c r="E52" s="66">
        <f>E13+E19+E33+E40+E50</f>
        <v>622131.1300000001</v>
      </c>
      <c r="F52" s="61">
        <f>F13+F19+F33+F40+F50</f>
        <v>-22718.87</v>
      </c>
      <c r="G52" s="19"/>
    </row>
    <row r="53" spans="1:6" ht="15">
      <c r="A53" s="20"/>
      <c r="B53" s="17"/>
      <c r="C53" s="17"/>
      <c r="D53" s="15"/>
      <c r="E53" s="64"/>
      <c r="F53" s="17"/>
    </row>
    <row r="54" spans="1:7" ht="15">
      <c r="A54" s="36" t="s">
        <v>43</v>
      </c>
      <c r="B54" s="17">
        <v>1000</v>
      </c>
      <c r="C54" s="15">
        <v>179.4</v>
      </c>
      <c r="D54" s="15">
        <v>1000</v>
      </c>
      <c r="E54" s="64"/>
      <c r="F54" s="17">
        <f aca="true" t="shared" si="3" ref="F54:F60">E54-D54</f>
        <v>-1000</v>
      </c>
      <c r="G54" s="19"/>
    </row>
    <row r="55" spans="1:7" ht="15">
      <c r="A55" s="36" t="s">
        <v>44</v>
      </c>
      <c r="B55" s="17">
        <v>3000</v>
      </c>
      <c r="C55" s="15">
        <v>2358.52</v>
      </c>
      <c r="D55" s="15">
        <v>3000</v>
      </c>
      <c r="E55" s="64">
        <v>3192.12</v>
      </c>
      <c r="F55" s="17">
        <f t="shared" si="3"/>
        <v>192.1199999999999</v>
      </c>
      <c r="G55" s="19"/>
    </row>
    <row r="56" spans="1:7" ht="15">
      <c r="A56" s="36" t="s">
        <v>45</v>
      </c>
      <c r="B56" s="17">
        <v>7000</v>
      </c>
      <c r="C56" s="15">
        <v>6480.29</v>
      </c>
      <c r="D56" s="15">
        <v>7000</v>
      </c>
      <c r="E56" s="64">
        <v>6013.53</v>
      </c>
      <c r="F56" s="17">
        <f t="shared" si="3"/>
        <v>-986.4700000000003</v>
      </c>
      <c r="G56" s="19"/>
    </row>
    <row r="57" spans="1:7" ht="15">
      <c r="A57" s="36" t="s">
        <v>46</v>
      </c>
      <c r="B57" s="17">
        <v>1700</v>
      </c>
      <c r="C57" s="15">
        <v>1496.2</v>
      </c>
      <c r="D57" s="15">
        <v>1700</v>
      </c>
      <c r="E57" s="64">
        <v>1602.56</v>
      </c>
      <c r="F57" s="17">
        <f t="shared" si="3"/>
        <v>-97.44000000000005</v>
      </c>
      <c r="G57" s="19"/>
    </row>
    <row r="58" spans="1:7" ht="15">
      <c r="A58" s="36" t="s">
        <v>79</v>
      </c>
      <c r="B58" s="17">
        <v>5000</v>
      </c>
      <c r="C58" s="15">
        <v>5863.4</v>
      </c>
      <c r="D58" s="15">
        <v>5000</v>
      </c>
      <c r="E58" s="64">
        <v>4383.19</v>
      </c>
      <c r="F58" s="17">
        <f t="shared" si="3"/>
        <v>-616.8100000000004</v>
      </c>
      <c r="G58" s="19"/>
    </row>
    <row r="59" spans="1:6" ht="15">
      <c r="A59" s="36" t="s">
        <v>47</v>
      </c>
      <c r="B59" s="17">
        <v>3000</v>
      </c>
      <c r="C59" s="15">
        <v>2445.8</v>
      </c>
      <c r="D59" s="15">
        <v>2000</v>
      </c>
      <c r="E59" s="64">
        <v>2397.37</v>
      </c>
      <c r="F59" s="17">
        <f t="shared" si="3"/>
        <v>397.3699999999999</v>
      </c>
    </row>
    <row r="60" spans="1:7" ht="15">
      <c r="A60" s="36" t="s">
        <v>48</v>
      </c>
      <c r="B60" s="17">
        <v>2500</v>
      </c>
      <c r="C60" s="15">
        <v>1378.99</v>
      </c>
      <c r="D60" s="15">
        <v>2500</v>
      </c>
      <c r="E60" s="64">
        <v>1243.84</v>
      </c>
      <c r="F60" s="17">
        <f t="shared" si="3"/>
        <v>-1256.16</v>
      </c>
      <c r="G60" s="19"/>
    </row>
    <row r="61" spans="1:6" ht="15.75">
      <c r="A61" s="37" t="s">
        <v>49</v>
      </c>
      <c r="B61" s="21">
        <f>SUM(B54:B60)</f>
        <v>23200</v>
      </c>
      <c r="C61" s="21">
        <f>SUM(C54:C60)</f>
        <v>20202.600000000002</v>
      </c>
      <c r="D61" s="23">
        <f>SUM(D54:D60)</f>
        <v>22200</v>
      </c>
      <c r="E61" s="65">
        <f>SUM(E54:E60)</f>
        <v>18832.609999999997</v>
      </c>
      <c r="F61" s="43">
        <f>SUM(F54:F60)</f>
        <v>-3367.3900000000012</v>
      </c>
    </row>
    <row r="62" spans="1:7" ht="15.75" thickBot="1">
      <c r="A62" s="37"/>
      <c r="B62" s="17"/>
      <c r="C62" s="38"/>
      <c r="D62" s="15"/>
      <c r="E62" s="64"/>
      <c r="F62" s="17"/>
      <c r="G62" s="19"/>
    </row>
    <row r="63" spans="1:6" ht="16.5" thickBot="1">
      <c r="A63" s="26" t="s">
        <v>50</v>
      </c>
      <c r="B63" s="27">
        <f>B52+B61</f>
        <v>644500</v>
      </c>
      <c r="C63" s="27">
        <f>C52+C61</f>
        <v>628676.96</v>
      </c>
      <c r="D63" s="29">
        <f>D52+D61</f>
        <v>667050</v>
      </c>
      <c r="E63" s="66">
        <f>E52+E61</f>
        <v>640963.7400000001</v>
      </c>
      <c r="F63" s="61">
        <f>F13+F19+F33+F40+F50+F61</f>
        <v>-26086.260000000002</v>
      </c>
    </row>
    <row r="64" spans="1:6" ht="16.5" thickBot="1">
      <c r="A64" s="30"/>
      <c r="B64" s="73"/>
      <c r="C64" s="73"/>
      <c r="D64" s="73"/>
      <c r="E64" s="74"/>
      <c r="F64" s="42"/>
    </row>
    <row r="65" spans="1:8" ht="16.5" thickBot="1">
      <c r="A65" s="8"/>
      <c r="B65" s="9" t="str">
        <f>B4</f>
        <v>BUDGET 2006</v>
      </c>
      <c r="C65" s="9" t="str">
        <f>C4</f>
        <v>DEPENSES 2006</v>
      </c>
      <c r="D65" s="32" t="str">
        <f>D4</f>
        <v>BUDGET 2007</v>
      </c>
      <c r="E65" s="67" t="str">
        <f>E4</f>
        <v>DEPENSES 2007</v>
      </c>
      <c r="F65" s="9" t="str">
        <f>F4</f>
        <v>ECARTS / 2007</v>
      </c>
      <c r="G65" s="75"/>
      <c r="H65" s="78"/>
    </row>
    <row r="66" spans="1:6" ht="15">
      <c r="A66" s="20"/>
      <c r="B66" s="17"/>
      <c r="C66" s="17"/>
      <c r="D66" s="15"/>
      <c r="E66" s="64"/>
      <c r="F66" s="17"/>
    </row>
    <row r="67" spans="1:6" ht="15">
      <c r="A67" s="33" t="s">
        <v>73</v>
      </c>
      <c r="B67" s="72">
        <f>B63</f>
        <v>644500</v>
      </c>
      <c r="C67" s="34">
        <f>C63</f>
        <v>628676.96</v>
      </c>
      <c r="D67" s="35">
        <f>D63</f>
        <v>667050</v>
      </c>
      <c r="E67" s="68">
        <f>E63</f>
        <v>640963.7400000001</v>
      </c>
      <c r="F67" s="17">
        <f>F63</f>
        <v>-26086.260000000002</v>
      </c>
    </row>
    <row r="68" spans="1:7" ht="15">
      <c r="A68" s="12"/>
      <c r="B68" s="17"/>
      <c r="C68" s="17"/>
      <c r="D68" s="15"/>
      <c r="E68" s="64"/>
      <c r="F68" s="17"/>
      <c r="G68" s="19"/>
    </row>
    <row r="69" spans="1:7" ht="15">
      <c r="A69" s="12" t="s">
        <v>51</v>
      </c>
      <c r="B69" s="17"/>
      <c r="C69" s="17"/>
      <c r="D69" s="15">
        <v>12500</v>
      </c>
      <c r="E69" s="64">
        <v>11943.26</v>
      </c>
      <c r="F69" s="17">
        <f>E69-D69</f>
        <v>-556.7399999999998</v>
      </c>
      <c r="G69" s="19"/>
    </row>
    <row r="70" spans="1:7" ht="15">
      <c r="A70" s="12" t="s">
        <v>52</v>
      </c>
      <c r="B70" s="17">
        <v>30000</v>
      </c>
      <c r="C70" s="15">
        <v>26282.47</v>
      </c>
      <c r="D70" s="15">
        <v>20000</v>
      </c>
      <c r="E70" s="64">
        <v>20054.53</v>
      </c>
      <c r="F70" s="17">
        <f aca="true" t="shared" si="4" ref="F70:F110">E70-D70</f>
        <v>54.529999999998836</v>
      </c>
      <c r="G70" s="19"/>
    </row>
    <row r="71" spans="1:8" ht="15">
      <c r="A71" s="39" t="s">
        <v>77</v>
      </c>
      <c r="B71" s="17">
        <v>15000</v>
      </c>
      <c r="C71" s="15">
        <v>4652.98</v>
      </c>
      <c r="D71" s="15">
        <v>15000</v>
      </c>
      <c r="E71" s="64">
        <v>9655.57</v>
      </c>
      <c r="F71" s="17">
        <f t="shared" si="4"/>
        <v>-5344.43</v>
      </c>
      <c r="H71" s="77"/>
    </row>
    <row r="72" spans="1:8" ht="15">
      <c r="A72" s="39" t="s">
        <v>78</v>
      </c>
      <c r="B72" s="17"/>
      <c r="C72" s="15"/>
      <c r="D72" s="15">
        <v>5000</v>
      </c>
      <c r="E72" s="64">
        <v>4905.04</v>
      </c>
      <c r="F72" s="17">
        <f t="shared" si="4"/>
        <v>-94.96000000000004</v>
      </c>
      <c r="G72" s="19"/>
      <c r="H72" s="77"/>
    </row>
    <row r="73" spans="1:7" ht="15">
      <c r="A73" s="39"/>
      <c r="B73" s="17"/>
      <c r="C73" s="15"/>
      <c r="D73" s="15"/>
      <c r="E73" s="64"/>
      <c r="F73" s="17"/>
      <c r="G73" s="19"/>
    </row>
    <row r="74" spans="1:7" ht="15">
      <c r="A74" s="39" t="s">
        <v>80</v>
      </c>
      <c r="B74" s="17"/>
      <c r="C74" s="15"/>
      <c r="D74" s="15">
        <v>16510</v>
      </c>
      <c r="E74" s="64">
        <v>15911.84</v>
      </c>
      <c r="F74" s="17">
        <f t="shared" si="4"/>
        <v>-598.1599999999999</v>
      </c>
      <c r="G74" s="19"/>
    </row>
    <row r="75" spans="1:7" ht="15">
      <c r="A75" s="39" t="s">
        <v>81</v>
      </c>
      <c r="B75" s="17"/>
      <c r="C75" s="15"/>
      <c r="D75" s="15">
        <v>10300</v>
      </c>
      <c r="E75" s="64">
        <v>14007.21</v>
      </c>
      <c r="F75" s="17">
        <f t="shared" si="4"/>
        <v>3707.209999999999</v>
      </c>
      <c r="G75" s="19"/>
    </row>
    <row r="76" spans="1:7" ht="15">
      <c r="A76" s="39" t="s">
        <v>82</v>
      </c>
      <c r="B76" s="17"/>
      <c r="C76" s="15"/>
      <c r="D76" s="15">
        <v>9200</v>
      </c>
      <c r="E76" s="64">
        <v>9010.67</v>
      </c>
      <c r="F76" s="17">
        <f t="shared" si="4"/>
        <v>-189.32999999999993</v>
      </c>
      <c r="G76" s="19"/>
    </row>
    <row r="77" spans="1:7" ht="15">
      <c r="A77" s="39" t="s">
        <v>83</v>
      </c>
      <c r="B77" s="17"/>
      <c r="C77" s="15"/>
      <c r="D77" s="15">
        <v>27100</v>
      </c>
      <c r="E77" s="64">
        <v>8014.91</v>
      </c>
      <c r="F77" s="17">
        <f t="shared" si="4"/>
        <v>-19085.09</v>
      </c>
      <c r="G77" s="19"/>
    </row>
    <row r="78" spans="1:7" ht="15">
      <c r="A78" s="39" t="s">
        <v>84</v>
      </c>
      <c r="B78" s="17"/>
      <c r="C78" s="15"/>
      <c r="D78" s="15">
        <v>55400</v>
      </c>
      <c r="E78" s="64">
        <v>59283.02</v>
      </c>
      <c r="F78" s="17">
        <f t="shared" si="4"/>
        <v>3883.019999999997</v>
      </c>
      <c r="G78" s="19"/>
    </row>
    <row r="79" spans="1:7" ht="15">
      <c r="A79" s="39" t="s">
        <v>85</v>
      </c>
      <c r="B79" s="17"/>
      <c r="C79" s="15"/>
      <c r="D79" s="15">
        <v>36500</v>
      </c>
      <c r="E79" s="64">
        <v>19483.82</v>
      </c>
      <c r="F79" s="17">
        <f t="shared" si="4"/>
        <v>-17016.18</v>
      </c>
      <c r="G79" s="19"/>
    </row>
    <row r="80" spans="1:7" ht="15">
      <c r="A80" s="39" t="s">
        <v>86</v>
      </c>
      <c r="B80" s="17"/>
      <c r="C80" s="15"/>
      <c r="D80" s="15">
        <v>86470</v>
      </c>
      <c r="E80" s="64">
        <v>68402.32</v>
      </c>
      <c r="F80" s="17">
        <f t="shared" si="4"/>
        <v>-18067.679999999993</v>
      </c>
      <c r="G80" s="19"/>
    </row>
    <row r="81" spans="1:7" ht="15">
      <c r="A81" s="39" t="s">
        <v>87</v>
      </c>
      <c r="B81" s="17"/>
      <c r="C81" s="15"/>
      <c r="D81" s="15">
        <v>46370</v>
      </c>
      <c r="E81" s="64">
        <v>54919.79</v>
      </c>
      <c r="F81" s="17">
        <f t="shared" si="4"/>
        <v>8549.79</v>
      </c>
      <c r="G81" s="19"/>
    </row>
    <row r="82" spans="1:7" ht="15">
      <c r="A82" s="39" t="s">
        <v>88</v>
      </c>
      <c r="B82" s="17"/>
      <c r="C82" s="15"/>
      <c r="D82" s="15"/>
      <c r="E82" s="64">
        <v>83951.77</v>
      </c>
      <c r="F82" s="17"/>
      <c r="G82" s="19"/>
    </row>
    <row r="83" spans="1:7" ht="15">
      <c r="A83" s="39" t="s">
        <v>97</v>
      </c>
      <c r="B83" s="17"/>
      <c r="C83" s="15"/>
      <c r="D83" s="15">
        <v>19450</v>
      </c>
      <c r="E83" s="64">
        <v>11839.99</v>
      </c>
      <c r="F83" s="17">
        <f t="shared" si="4"/>
        <v>-7610.01</v>
      </c>
      <c r="G83" s="19"/>
    </row>
    <row r="84" spans="1:7" ht="15">
      <c r="A84" s="39" t="s">
        <v>89</v>
      </c>
      <c r="B84" s="17"/>
      <c r="C84" s="15"/>
      <c r="D84" s="15">
        <v>18000</v>
      </c>
      <c r="E84" s="64"/>
      <c r="F84" s="17">
        <f t="shared" si="4"/>
        <v>-18000</v>
      </c>
      <c r="G84" s="19"/>
    </row>
    <row r="85" spans="1:6" ht="15">
      <c r="A85" s="39" t="s">
        <v>90</v>
      </c>
      <c r="B85" s="17"/>
      <c r="C85" s="15"/>
      <c r="D85" s="15">
        <v>44580</v>
      </c>
      <c r="E85" s="64"/>
      <c r="F85" s="17">
        <f t="shared" si="4"/>
        <v>-44580</v>
      </c>
    </row>
    <row r="86" spans="1:6" s="82" customFormat="1" ht="15">
      <c r="A86" s="40" t="s">
        <v>95</v>
      </c>
      <c r="B86" s="34"/>
      <c r="C86" s="80"/>
      <c r="D86" s="80"/>
      <c r="E86" s="81">
        <v>44600</v>
      </c>
      <c r="F86" s="34">
        <f t="shared" si="4"/>
        <v>44600</v>
      </c>
    </row>
    <row r="87" spans="1:6" ht="15">
      <c r="A87" s="39" t="s">
        <v>91</v>
      </c>
      <c r="B87" s="17"/>
      <c r="C87" s="15"/>
      <c r="D87" s="15">
        <v>11500</v>
      </c>
      <c r="E87" s="64">
        <v>13740.66</v>
      </c>
      <c r="F87" s="17">
        <f t="shared" si="4"/>
        <v>2240.66</v>
      </c>
    </row>
    <row r="88" spans="1:7" ht="15">
      <c r="A88" s="39" t="s">
        <v>92</v>
      </c>
      <c r="B88" s="17"/>
      <c r="C88" s="15"/>
      <c r="D88" s="15">
        <v>85720</v>
      </c>
      <c r="E88" s="64"/>
      <c r="F88" s="17">
        <f t="shared" si="4"/>
        <v>-85720</v>
      </c>
      <c r="G88" s="19"/>
    </row>
    <row r="89" spans="1:7" ht="15">
      <c r="A89" s="39" t="s">
        <v>27</v>
      </c>
      <c r="B89" s="17"/>
      <c r="C89" s="15"/>
      <c r="D89" s="15">
        <v>46100</v>
      </c>
      <c r="E89" s="64">
        <v>66547.4</v>
      </c>
      <c r="F89" s="17">
        <f t="shared" si="4"/>
        <v>20447.399999999994</v>
      </c>
      <c r="G89" s="19"/>
    </row>
    <row r="90" spans="1:7" ht="15">
      <c r="A90" s="39" t="s">
        <v>93</v>
      </c>
      <c r="B90" s="17"/>
      <c r="C90" s="15"/>
      <c r="D90" s="15"/>
      <c r="E90" s="64">
        <v>172672.71</v>
      </c>
      <c r="F90" s="17">
        <f t="shared" si="4"/>
        <v>172672.71</v>
      </c>
      <c r="G90" s="19"/>
    </row>
    <row r="91" spans="1:7" ht="15">
      <c r="A91" s="39"/>
      <c r="B91" s="17"/>
      <c r="C91" s="15"/>
      <c r="D91" s="15"/>
      <c r="E91" s="64"/>
      <c r="F91" s="17"/>
      <c r="G91" s="19"/>
    </row>
    <row r="92" spans="1:7" ht="15">
      <c r="A92" s="39"/>
      <c r="B92" s="17"/>
      <c r="C92" s="15"/>
      <c r="D92" s="15"/>
      <c r="E92" s="64"/>
      <c r="F92" s="17"/>
      <c r="G92" s="19"/>
    </row>
    <row r="93" spans="1:7" ht="15">
      <c r="A93" s="39" t="s">
        <v>53</v>
      </c>
      <c r="B93" s="17">
        <v>149400</v>
      </c>
      <c r="C93" s="15">
        <v>130711.61</v>
      </c>
      <c r="D93" s="15"/>
      <c r="E93" s="64"/>
      <c r="F93" s="17"/>
      <c r="G93" s="19"/>
    </row>
    <row r="94" spans="1:6" ht="15">
      <c r="A94" s="39" t="s">
        <v>72</v>
      </c>
      <c r="B94" s="17">
        <v>44800</v>
      </c>
      <c r="C94" s="15">
        <v>73861.19</v>
      </c>
      <c r="D94" s="15"/>
      <c r="E94" s="64"/>
      <c r="F94" s="17"/>
    </row>
    <row r="95" spans="1:7" ht="15">
      <c r="A95" s="39" t="s">
        <v>54</v>
      </c>
      <c r="B95" s="17">
        <v>16100</v>
      </c>
      <c r="C95" s="15">
        <v>6539.23</v>
      </c>
      <c r="D95" s="15"/>
      <c r="E95" s="64"/>
      <c r="F95" s="17"/>
      <c r="G95" s="19"/>
    </row>
    <row r="96" spans="1:6" ht="15">
      <c r="A96" s="39" t="s">
        <v>55</v>
      </c>
      <c r="B96" s="17">
        <v>96500</v>
      </c>
      <c r="C96" s="15"/>
      <c r="D96" s="15"/>
      <c r="E96" s="64"/>
      <c r="F96" s="17"/>
    </row>
    <row r="97" spans="1:6" ht="15">
      <c r="A97" s="39" t="s">
        <v>56</v>
      </c>
      <c r="B97" s="17">
        <v>47100</v>
      </c>
      <c r="C97" s="15">
        <v>47548.17</v>
      </c>
      <c r="D97" s="15"/>
      <c r="E97" s="64"/>
      <c r="F97" s="17"/>
    </row>
    <row r="98" spans="1:6" ht="15">
      <c r="A98" s="39" t="s">
        <v>57</v>
      </c>
      <c r="B98" s="17">
        <v>42500</v>
      </c>
      <c r="C98" s="15">
        <v>38702.26</v>
      </c>
      <c r="D98" s="15"/>
      <c r="E98" s="64"/>
      <c r="F98" s="17"/>
    </row>
    <row r="99" spans="1:7" ht="15">
      <c r="A99" s="39" t="s">
        <v>58</v>
      </c>
      <c r="B99" s="17">
        <v>12600</v>
      </c>
      <c r="C99" s="15"/>
      <c r="D99" s="15"/>
      <c r="E99" s="64"/>
      <c r="F99" s="17"/>
      <c r="G99" s="19"/>
    </row>
    <row r="100" spans="1:7" ht="15">
      <c r="A100" s="39" t="s">
        <v>70</v>
      </c>
      <c r="B100" s="17"/>
      <c r="C100" s="15">
        <v>40295.93</v>
      </c>
      <c r="D100" s="15"/>
      <c r="E100" s="64"/>
      <c r="F100" s="17"/>
      <c r="G100" s="19"/>
    </row>
    <row r="101" spans="1:6" ht="15">
      <c r="A101" s="39" t="s">
        <v>59</v>
      </c>
      <c r="B101" s="17">
        <v>92000</v>
      </c>
      <c r="C101" s="15">
        <v>25583.96</v>
      </c>
      <c r="D101" s="15"/>
      <c r="E101" s="64"/>
      <c r="F101" s="17"/>
    </row>
    <row r="102" spans="1:7" ht="15">
      <c r="A102" s="39"/>
      <c r="B102" s="17"/>
      <c r="C102" s="15"/>
      <c r="D102" s="15"/>
      <c r="E102" s="64"/>
      <c r="F102" s="17"/>
      <c r="G102" s="19"/>
    </row>
    <row r="103" spans="1:7" ht="15.75">
      <c r="A103" s="41" t="s">
        <v>60</v>
      </c>
      <c r="B103" s="22">
        <f>B93+B94+B95+B96+B97+B98+B99+B101</f>
        <v>501000</v>
      </c>
      <c r="C103" s="43">
        <f>C93+C94+C95+C96+C97+C98+C99+C100+C101</f>
        <v>363242.35000000003</v>
      </c>
      <c r="D103" s="43">
        <f>D74+D75+D76+D77+D78+D79+D80+D81+D83+D84+D85+D87+D88+D91</f>
        <v>467100</v>
      </c>
      <c r="E103" s="24">
        <f>SUM(E74:E100)</f>
        <v>642386.11</v>
      </c>
      <c r="F103" s="17">
        <f t="shared" si="4"/>
        <v>175286.11</v>
      </c>
      <c r="G103" s="19"/>
    </row>
    <row r="104" spans="1:6" ht="15">
      <c r="A104" s="41" t="s">
        <v>61</v>
      </c>
      <c r="B104" s="17"/>
      <c r="C104" s="15"/>
      <c r="D104" s="15"/>
      <c r="E104" s="64"/>
      <c r="F104" s="17">
        <f t="shared" si="4"/>
        <v>0</v>
      </c>
    </row>
    <row r="105" spans="1:7" ht="15.75">
      <c r="A105" s="41" t="s">
        <v>71</v>
      </c>
      <c r="B105" s="17"/>
      <c r="C105" s="43">
        <v>167000</v>
      </c>
      <c r="D105" s="15"/>
      <c r="E105" s="24">
        <v>-167000</v>
      </c>
      <c r="F105" s="17">
        <f t="shared" si="4"/>
        <v>-167000</v>
      </c>
      <c r="G105" s="19"/>
    </row>
    <row r="106" spans="1:6" ht="15">
      <c r="A106" s="39"/>
      <c r="B106" s="17"/>
      <c r="C106" s="15"/>
      <c r="D106" s="15"/>
      <c r="E106" s="64"/>
      <c r="F106" s="17">
        <f t="shared" si="4"/>
        <v>0</v>
      </c>
    </row>
    <row r="107" spans="1:6" ht="15">
      <c r="A107" s="39" t="s">
        <v>62</v>
      </c>
      <c r="B107" s="17">
        <v>-5000</v>
      </c>
      <c r="C107" s="15">
        <v>-6506.11</v>
      </c>
      <c r="D107" s="15">
        <v>-6000</v>
      </c>
      <c r="E107" s="64">
        <v>-9113.09</v>
      </c>
      <c r="F107" s="17">
        <f t="shared" si="4"/>
        <v>-3113.09</v>
      </c>
    </row>
    <row r="108" spans="1:6" ht="15">
      <c r="A108" s="39" t="s">
        <v>63</v>
      </c>
      <c r="B108" s="17"/>
      <c r="C108" s="15"/>
      <c r="D108" s="15"/>
      <c r="E108" s="64"/>
      <c r="F108" s="17">
        <f t="shared" si="4"/>
        <v>0</v>
      </c>
    </row>
    <row r="109" spans="1:6" ht="15">
      <c r="A109" s="39" t="s">
        <v>64</v>
      </c>
      <c r="B109" s="17"/>
      <c r="C109" s="15">
        <v>-777.23</v>
      </c>
      <c r="D109" s="15"/>
      <c r="E109" s="64">
        <v>-107.01</v>
      </c>
      <c r="F109" s="17">
        <f t="shared" si="4"/>
        <v>-107.01</v>
      </c>
    </row>
    <row r="110" spans="1:7" ht="15">
      <c r="A110" s="39" t="s">
        <v>65</v>
      </c>
      <c r="B110" s="17"/>
      <c r="C110" s="15">
        <v>-2000</v>
      </c>
      <c r="D110" s="15">
        <v>-1500</v>
      </c>
      <c r="E110" s="64">
        <v>-2000</v>
      </c>
      <c r="F110" s="17">
        <f t="shared" si="4"/>
        <v>-500</v>
      </c>
      <c r="G110" s="19"/>
    </row>
    <row r="111" spans="1:6" ht="15">
      <c r="A111" s="39"/>
      <c r="B111" s="17"/>
      <c r="C111" s="15"/>
      <c r="D111" s="15"/>
      <c r="E111" s="64"/>
      <c r="F111" s="17"/>
    </row>
    <row r="112" spans="1:6" s="2" customFormat="1" ht="15.75">
      <c r="A112" s="41" t="s">
        <v>96</v>
      </c>
      <c r="B112" s="22"/>
      <c r="C112" s="43"/>
      <c r="D112" s="43"/>
      <c r="E112" s="24">
        <v>-18000</v>
      </c>
      <c r="F112" s="22">
        <v>-18000</v>
      </c>
    </row>
    <row r="113" spans="1:6" ht="15.75" thickBot="1">
      <c r="A113" s="39"/>
      <c r="B113" s="17"/>
      <c r="C113" s="15"/>
      <c r="D113" s="15"/>
      <c r="E113" s="64"/>
      <c r="F113" s="17"/>
    </row>
    <row r="114" spans="1:8" s="2" customFormat="1" ht="23.25" customHeight="1" thickBot="1">
      <c r="A114" s="44" t="s">
        <v>66</v>
      </c>
      <c r="B114" s="45">
        <f>B67+B69+B70+B71+B102+B103+B107+B109+B111</f>
        <v>1185500</v>
      </c>
      <c r="C114" s="46">
        <f>C67+C69+C70+C71+C103+C105+C107+C109+C111</f>
        <v>1182571.42</v>
      </c>
      <c r="D114" s="46">
        <f>D67+D69+D70+D71+D72+D102+D103+D107+D109+D110</f>
        <v>1179150</v>
      </c>
      <c r="E114" s="76">
        <f>E67+E69+E70+E71+E72+E103+E105+E107+E109+E110+E112</f>
        <v>1133688.15</v>
      </c>
      <c r="F114" s="45">
        <f>F67+F69+F70+F71+F72+F103+F105+F107+F109+F110+F111+F112</f>
        <v>-45461.85</v>
      </c>
      <c r="H114" s="79"/>
    </row>
    <row r="115" spans="1:8" s="2" customFormat="1" ht="23.25" customHeight="1">
      <c r="A115" s="47"/>
      <c r="B115" s="42"/>
      <c r="C115" s="42"/>
      <c r="D115" s="42"/>
      <c r="E115" s="48"/>
      <c r="F115" s="42"/>
      <c r="H115" s="79"/>
    </row>
    <row r="116" spans="1:6" ht="15.75" thickBot="1">
      <c r="A116" s="49"/>
      <c r="B116" s="13"/>
      <c r="C116" s="13"/>
      <c r="D116" s="13"/>
      <c r="E116" s="31"/>
      <c r="F116" s="13"/>
    </row>
    <row r="117" spans="1:6" s="53" customFormat="1" ht="7.5" customHeight="1">
      <c r="A117" s="50"/>
      <c r="B117" s="51"/>
      <c r="C117" s="51"/>
      <c r="D117" s="52"/>
      <c r="E117" s="69"/>
      <c r="F117" s="62"/>
    </row>
    <row r="118" spans="1:6" s="2" customFormat="1" ht="15.75">
      <c r="A118" s="16" t="s">
        <v>67</v>
      </c>
      <c r="B118" s="22">
        <v>8000</v>
      </c>
      <c r="C118" s="43">
        <v>5272.71</v>
      </c>
      <c r="D118" s="43">
        <v>10000</v>
      </c>
      <c r="E118" s="24">
        <v>6510.44</v>
      </c>
      <c r="F118" s="22">
        <f>E118-D118</f>
        <v>-3489.5600000000004</v>
      </c>
    </row>
    <row r="119" spans="1:7" ht="6" customHeight="1" thickBot="1">
      <c r="A119" s="54"/>
      <c r="B119" s="38"/>
      <c r="C119" s="38"/>
      <c r="D119" s="55"/>
      <c r="E119" s="70"/>
      <c r="F119" s="38"/>
      <c r="G119" s="19"/>
    </row>
    <row r="120" spans="1:6" ht="6" customHeight="1">
      <c r="A120" s="56"/>
      <c r="B120" s="13"/>
      <c r="C120" s="13"/>
      <c r="D120" s="13"/>
      <c r="E120" s="31"/>
      <c r="F120" s="13"/>
    </row>
    <row r="121" spans="1:6" ht="6" customHeight="1">
      <c r="A121" s="56"/>
      <c r="B121" s="13"/>
      <c r="C121" s="13"/>
      <c r="D121" s="13"/>
      <c r="E121" s="31"/>
      <c r="F121" s="13"/>
    </row>
    <row r="122" spans="1:6" ht="6" customHeight="1">
      <c r="A122" s="56"/>
      <c r="B122" s="13"/>
      <c r="C122" s="13"/>
      <c r="D122" s="13"/>
      <c r="E122" s="31"/>
      <c r="F122" s="13"/>
    </row>
    <row r="123" spans="1:6" ht="6" customHeight="1">
      <c r="A123" s="56"/>
      <c r="B123" s="13"/>
      <c r="C123" s="13"/>
      <c r="D123" s="13"/>
      <c r="E123" s="31"/>
      <c r="F123" s="13"/>
    </row>
    <row r="124" spans="1:6" ht="6" customHeight="1" thickBot="1">
      <c r="A124" s="56"/>
      <c r="B124" s="13"/>
      <c r="C124" s="13"/>
      <c r="D124" s="13"/>
      <c r="E124" s="31"/>
      <c r="F124" s="13"/>
    </row>
    <row r="125" spans="1:6" ht="6.75" customHeight="1">
      <c r="A125" s="57"/>
      <c r="B125" s="14"/>
      <c r="C125" s="14"/>
      <c r="D125" s="58"/>
      <c r="E125" s="71"/>
      <c r="F125" s="14"/>
    </row>
    <row r="126" spans="1:6" s="60" customFormat="1" ht="15.75">
      <c r="A126" s="59" t="s">
        <v>68</v>
      </c>
      <c r="B126" s="21">
        <f>B114+B118</f>
        <v>1193500</v>
      </c>
      <c r="C126" s="22">
        <f>C114+C118</f>
        <v>1187844.13</v>
      </c>
      <c r="D126" s="23">
        <f>D114+D118</f>
        <v>1189150</v>
      </c>
      <c r="E126" s="65">
        <f>E114+E118</f>
        <v>1140198.5899999999</v>
      </c>
      <c r="F126" s="43">
        <f>F114+F118</f>
        <v>-48951.409999999996</v>
      </c>
    </row>
    <row r="127" spans="1:6" ht="6" customHeight="1" thickBot="1">
      <c r="A127" s="54"/>
      <c r="B127" s="38"/>
      <c r="C127" s="38"/>
      <c r="D127" s="55"/>
      <c r="E127" s="70"/>
      <c r="F127" s="38"/>
    </row>
  </sheetData>
  <sheetProtection password="93BA" sheet="1" objects="1" scenarios="1"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scale="73" r:id="rId1"/>
  <rowBreaks count="1" manualBreakCount="1">
    <brk id="6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Baptiste SIMON</cp:lastModifiedBy>
  <cp:lastPrinted>2008-11-27T15:25:17Z</cp:lastPrinted>
  <dcterms:created xsi:type="dcterms:W3CDTF">2007-03-27T14:23:56Z</dcterms:created>
  <dcterms:modified xsi:type="dcterms:W3CDTF">2009-01-05T10:19:37Z</dcterms:modified>
  <cp:category/>
  <cp:version/>
  <cp:contentType/>
  <cp:contentStatus/>
</cp:coreProperties>
</file>