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3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<sst xmlns="http://schemas.openxmlformats.org/spreadsheetml/2006/main" count="312" uniqueCount="261">
  <si>
    <t>CHARGES GENERALES</t>
  </si>
  <si>
    <t>Honoraires de gestion</t>
  </si>
  <si>
    <t>Frais de gestion</t>
  </si>
  <si>
    <t>Honoraires divers</t>
  </si>
  <si>
    <t>non récupérables</t>
  </si>
  <si>
    <t>récupérables</t>
  </si>
  <si>
    <t>Consommation électrique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</si>
  <si>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</si>
  <si>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</si>
  <si>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</si>
  <si>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</si>
  <si>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</si>
  <si>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</si>
  <si>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</si>
  <si>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</si>
  <si>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</si>
  <si>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</si>
  <si>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</si>
  <si>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</si>
  <si>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Assurance R.C. Personnel</t>
  </si>
  <si>
    <t>Salires bruts</t>
  </si>
  <si>
    <t>Charges sociales, tickets restaurants</t>
  </si>
  <si>
    <t>Charges sociales diverses</t>
  </si>
  <si>
    <t>CHARGES IMMOBILIERES</t>
  </si>
  <si>
    <t>Cybermut</t>
  </si>
  <si>
    <t>AOL</t>
  </si>
  <si>
    <t>Office dépôt</t>
  </si>
  <si>
    <t>La Poste</t>
  </si>
  <si>
    <t>Divers</t>
  </si>
  <si>
    <t>Copie Center, photocopies</t>
  </si>
  <si>
    <t>URSSAF</t>
  </si>
  <si>
    <t>ASSEDIC</t>
  </si>
  <si>
    <t>TAXES sur SALAIRES</t>
  </si>
  <si>
    <t>IPRIS</t>
  </si>
  <si>
    <t>IRRAPRI</t>
  </si>
  <si>
    <t>SWISS LIFE</t>
  </si>
  <si>
    <t>Tickets restaurant</t>
  </si>
  <si>
    <t>FONGECIF</t>
  </si>
  <si>
    <t>Tickets restaurant, quote part salarié</t>
  </si>
  <si>
    <t>Médecine du travail</t>
  </si>
  <si>
    <t>Atac</t>
  </si>
  <si>
    <t>Pharmacie Vauban</t>
  </si>
  <si>
    <t>AES</t>
  </si>
  <si>
    <t>Locaux ASERE propriétaire</t>
  </si>
  <si>
    <t>Centre Commercial T1</t>
  </si>
  <si>
    <t>Centre Commercial T 2</t>
  </si>
  <si>
    <t>IGA, blvd Victoire</t>
  </si>
  <si>
    <t>Locaux ASERE locataire</t>
  </si>
  <si>
    <t>Loyer parking souterrain</t>
  </si>
  <si>
    <t>Entretien locaux ASERE</t>
  </si>
  <si>
    <t>Impôts fonciers</t>
  </si>
  <si>
    <t>Centre Commercial Victoire</t>
  </si>
  <si>
    <t>ACHATS</t>
  </si>
  <si>
    <t>Achats matériel, outillage</t>
  </si>
  <si>
    <t>Siehr</t>
  </si>
  <si>
    <t>Achats arbres et tailles</t>
  </si>
  <si>
    <t>Voegel</t>
  </si>
  <si>
    <t>Panobois</t>
  </si>
  <si>
    <t>Achats bancs et corbeilles</t>
  </si>
  <si>
    <t>Marquage de l'Est</t>
  </si>
  <si>
    <t>Achats matériel électrique</t>
  </si>
  <si>
    <t>Electro 2000</t>
  </si>
  <si>
    <t>Achats divers</t>
  </si>
  <si>
    <t>Achats végétaux</t>
  </si>
  <si>
    <t>Nungesser</t>
  </si>
  <si>
    <t>Achat matériel de nettoyage</t>
  </si>
  <si>
    <t>Achats quincaillerie</t>
  </si>
  <si>
    <t>Achats peinture</t>
  </si>
  <si>
    <t>Achats sel, sable, ciment, etc ..</t>
  </si>
  <si>
    <t>Levy Frey</t>
  </si>
  <si>
    <t>ENTRETIEN MATERIEL</t>
  </si>
  <si>
    <t>Assurance Sécurité conducteurs</t>
  </si>
  <si>
    <t>Assurance Flotte</t>
  </si>
  <si>
    <t>Assurance Bris de machine</t>
  </si>
  <si>
    <t>Matériel, amortissement</t>
  </si>
  <si>
    <t>Matériel, consommation essence, huile, etc ..</t>
  </si>
  <si>
    <t>Matériel, entretien, réparation</t>
  </si>
  <si>
    <t>ENTRETIEN GENERAL</t>
  </si>
  <si>
    <t>Réfection des pelouses</t>
  </si>
  <si>
    <t>Pose chicanes, arceaux vélos</t>
  </si>
  <si>
    <t>Semak</t>
  </si>
  <si>
    <t>Entretien divers</t>
  </si>
  <si>
    <t>Enlèvements déchets, poubelles</t>
  </si>
  <si>
    <t>Alpho Onyx ( 12 factures )</t>
  </si>
  <si>
    <t>Entretien bassins</t>
  </si>
  <si>
    <t>Entretien jeux, bancs, grillages</t>
  </si>
  <si>
    <t>Marquage au sol</t>
  </si>
  <si>
    <t>DACD</t>
  </si>
  <si>
    <t>TRAVAUX EN REGIE</t>
  </si>
  <si>
    <t>Abattage des arbres dangereux</t>
  </si>
  <si>
    <t>Dépose des jeux, mise en conformité</t>
  </si>
  <si>
    <t xml:space="preserve">Sater </t>
  </si>
  <si>
    <t>Fleurissement aérien</t>
  </si>
  <si>
    <t>Sater</t>
  </si>
  <si>
    <t>Location matériel, nacelles</t>
  </si>
  <si>
    <t>Travaux en régis, fournitures</t>
  </si>
  <si>
    <t>GROS TRAVAUX AVEC MAITRISE D'OUVRE</t>
  </si>
  <si>
    <t>Serue Ingénierie</t>
  </si>
  <si>
    <t>Asere, honoraires</t>
  </si>
  <si>
    <t>PRODUITS</t>
  </si>
  <si>
    <t>Produits financiers et exceptionnels</t>
  </si>
  <si>
    <t>PARKING  ROME</t>
  </si>
  <si>
    <t>Sous TOTAUX</t>
  </si>
  <si>
    <t>Comptoir Agricole ( 2 factures )</t>
  </si>
  <si>
    <t>Muller Vogel ( 3 factures )</t>
  </si>
  <si>
    <t>France Télécom</t>
  </si>
  <si>
    <t>Centre Commercial T1 + T2</t>
  </si>
  <si>
    <t>Remplacement des mâts d'éclairage</t>
  </si>
  <si>
    <t>intérêts bon de caisse</t>
  </si>
  <si>
    <t>intérêts tonic 602</t>
  </si>
  <si>
    <t>intérêts tonic 604</t>
  </si>
  <si>
    <t>intérêts livret bleu</t>
  </si>
  <si>
    <t>intérêts livret orange</t>
  </si>
  <si>
    <t>Achats engrais et  désherbants</t>
  </si>
  <si>
    <t>Élagage grands arbres</t>
  </si>
  <si>
    <t>Orange</t>
  </si>
  <si>
    <t>bruts 2005</t>
  </si>
  <si>
    <t>Sati</t>
  </si>
  <si>
    <t>E.S.</t>
  </si>
  <si>
    <t>Lot N, tennis</t>
  </si>
  <si>
    <t>JMS</t>
  </si>
  <si>
    <t xml:space="preserve">Muller Vogel </t>
  </si>
  <si>
    <t>Point Service</t>
  </si>
  <si>
    <t xml:space="preserve">Renault </t>
  </si>
  <si>
    <t>CGED ( 3 factures )</t>
  </si>
  <si>
    <t xml:space="preserve">Siehr </t>
  </si>
  <si>
    <t>Recettes diverses</t>
  </si>
  <si>
    <t>Recettes location Tennis</t>
  </si>
  <si>
    <t>reprise rompus répartition</t>
  </si>
  <si>
    <t>Travaux sur bornes</t>
  </si>
  <si>
    <t>Entretien bornes</t>
  </si>
  <si>
    <t>TOTAL  GENERAL</t>
  </si>
  <si>
    <t>honoraires 2006</t>
  </si>
  <si>
    <t>Eclairage de Noël</t>
  </si>
  <si>
    <t>Stan Carbonne</t>
  </si>
  <si>
    <t>JMS ( 2 factures )</t>
  </si>
  <si>
    <t>Ott - contrat entreprises</t>
  </si>
  <si>
    <t>Ott - multirisque professionnelle</t>
  </si>
  <si>
    <t xml:space="preserve">Précompte salariés URSSAF et autres </t>
  </si>
  <si>
    <t>Loyer locaux Impasse Londres</t>
  </si>
  <si>
    <t>Devel</t>
  </si>
  <si>
    <t>Muller Vogel ( 4 factures )</t>
  </si>
  <si>
    <t>Vachette</t>
  </si>
  <si>
    <t>Voegel ( 2 factures )</t>
  </si>
  <si>
    <t>Jardiland</t>
  </si>
  <si>
    <t xml:space="preserve">Socomenal </t>
  </si>
  <si>
    <t>Holcim ( 3 factures )</t>
  </si>
  <si>
    <t>Cemex ( 3 factures )</t>
  </si>
  <si>
    <t>Muller et Fils ( 2 factures )</t>
  </si>
  <si>
    <t xml:space="preserve">Weber </t>
  </si>
  <si>
    <t xml:space="preserve">Gazonnières Alsace </t>
  </si>
  <si>
    <t>Leroy Merlin ( 14 factures )</t>
  </si>
  <si>
    <t xml:space="preserve">Panobois ( 2 factures )            </t>
  </si>
  <si>
    <t>Bonneville</t>
  </si>
  <si>
    <t>Audit général des gros arbres</t>
  </si>
  <si>
    <t>Report télécommandes en stock</t>
  </si>
  <si>
    <t xml:space="preserve">ASERE  --  RELEVE  DES  DEPENSES  --  ANNEE  2007  </t>
  </si>
  <si>
    <t>Frais des  2  A.G.O.</t>
  </si>
  <si>
    <t>Télécommandes patrking Citadelle</t>
  </si>
  <si>
    <t>Meichelbeck, livre foncier</t>
  </si>
  <si>
    <t xml:space="preserve">Magellan, procédure ASERE / CUIS HABITAT </t>
  </si>
  <si>
    <t>BRAND, avenat n°2 chauffage</t>
  </si>
  <si>
    <t>Magellan, procédure  / HANOI - SERS</t>
  </si>
  <si>
    <t>agellan HANOI II</t>
  </si>
  <si>
    <t>Indemnisation Swiss Life</t>
  </si>
  <si>
    <t>Chez Soi + Vauban</t>
  </si>
  <si>
    <t>Modyf</t>
  </si>
  <si>
    <t>Signa</t>
  </si>
  <si>
    <t>Gan, remboursement sinistre</t>
  </si>
  <si>
    <t xml:space="preserve">Vachette </t>
  </si>
  <si>
    <t>Coerma</t>
  </si>
  <si>
    <t>Muller Vogel ( 3x )</t>
  </si>
  <si>
    <t>Reprise sur provision</t>
  </si>
  <si>
    <t>Krauth ( 3 factures )</t>
  </si>
  <si>
    <t>Vogel ( 3 factures )</t>
  </si>
  <si>
    <t>GAN, remboursement sinistre</t>
  </si>
  <si>
    <t xml:space="preserve">JPN </t>
  </si>
  <si>
    <t>Floréal ( 16 factures )</t>
  </si>
  <si>
    <t>Naegely ( 4 factures )</t>
  </si>
  <si>
    <t>Kammerer</t>
  </si>
  <si>
    <t>SCEA Geny ( 4 factures )</t>
  </si>
  <si>
    <t>Com^ptoir Agricole ( 2 factures )</t>
  </si>
  <si>
    <t>Barth ( 3 factures )</t>
  </si>
  <si>
    <t>Comptoir Agricole ( 4 factures )</t>
  </si>
  <si>
    <t>CGED ( 5 factures )</t>
  </si>
  <si>
    <t xml:space="preserve">Leroy Merlin </t>
  </si>
  <si>
    <t>Deco - 6 ( 2 factures )</t>
  </si>
  <si>
    <t>Siehr ( 2 factures )</t>
  </si>
  <si>
    <t>Siehr ( 4 factures )</t>
  </si>
  <si>
    <t>JS</t>
  </si>
  <si>
    <t>Marquage de l'Est ( 4 facttures )</t>
  </si>
  <si>
    <t>Cine</t>
  </si>
  <si>
    <t>CGED</t>
  </si>
  <si>
    <t>Matériel, assurances,  ….</t>
  </si>
  <si>
    <t>Assurance clio</t>
  </si>
  <si>
    <t xml:space="preserve">Krauth </t>
  </si>
  <si>
    <t>Renault</t>
  </si>
  <si>
    <t>Vente véhicule occasion</t>
  </si>
  <si>
    <t>Provision au titre de 2007</t>
  </si>
  <si>
    <t>Maeder ( 12 factures )</t>
  </si>
  <si>
    <t>ATAC</t>
  </si>
  <si>
    <t>Norisko ( 4 factures )</t>
  </si>
  <si>
    <t>Daessle ( 5 factures )</t>
  </si>
  <si>
    <t>Krauth ( 6 factures )</t>
  </si>
  <si>
    <t>Europauto ( 4 factures )</t>
  </si>
  <si>
    <t>Fricker ( 2 factures )</t>
  </si>
  <si>
    <t xml:space="preserve">Garage du Heyritz </t>
  </si>
  <si>
    <t>Norauto</t>
  </si>
  <si>
    <t>Nungesser ( 3 factures )</t>
  </si>
  <si>
    <t>M.S.</t>
  </si>
  <si>
    <t>Botanic</t>
  </si>
  <si>
    <t>Coerma ( 5 factures )</t>
  </si>
  <si>
    <t>Krieger ( 2 factures )</t>
  </si>
  <si>
    <t xml:space="preserve">Couleurs Alsace </t>
  </si>
  <si>
    <t>Deco-6 ( 2 factures )</t>
  </si>
  <si>
    <t>Siehr ( 7 factures )</t>
  </si>
  <si>
    <t>Botanic ( 4 factures )</t>
  </si>
  <si>
    <t>Levy Frey ( 2 factures )</t>
  </si>
  <si>
    <t xml:space="preserve">Muller </t>
  </si>
  <si>
    <t>Leroy Merlin ( 6 factures )</t>
  </si>
  <si>
    <t xml:space="preserve">Krieger  </t>
  </si>
  <si>
    <t>SCEA</t>
  </si>
  <si>
    <t>Maçonnerie</t>
  </si>
  <si>
    <t>Cemex</t>
  </si>
  <si>
    <t>Holcim</t>
  </si>
  <si>
    <t xml:space="preserve">Panobois </t>
  </si>
  <si>
    <t>AVENTIN</t>
  </si>
  <si>
    <t>PAUL APPEL</t>
  </si>
  <si>
    <t>COOPE - HORIZON</t>
  </si>
  <si>
    <t>ROND POINT</t>
  </si>
  <si>
    <t>VAUBAN</t>
  </si>
  <si>
    <t>HANOI</t>
  </si>
  <si>
    <t>CITADELLE</t>
  </si>
  <si>
    <t>CENTRE COMMERCIAL</t>
  </si>
  <si>
    <t>PERSPECTIVES</t>
  </si>
  <si>
    <t>BASSINS AVENUE DE GAULLE</t>
  </si>
  <si>
    <t>RUE D'UPSAL</t>
  </si>
  <si>
    <t>Reprise provision 2006</t>
  </si>
  <si>
    <t xml:space="preserve"> </t>
  </si>
  <si>
    <t>SAI ( 4 factures )</t>
  </si>
  <si>
    <t>SAI remplacement borne rue de Milan</t>
  </si>
  <si>
    <t>GAN , remboursement borne rue de Milan</t>
  </si>
  <si>
    <t>SAI, contrat entretien complet</t>
  </si>
  <si>
    <t>Frais de Poste RAR</t>
  </si>
  <si>
    <t>Sater, rues Nicosie- Istambul</t>
  </si>
  <si>
    <t>Entretien avaloirs, puisards</t>
  </si>
  <si>
    <t>Lehmann</t>
  </si>
  <si>
    <t>COPENHAGUE</t>
  </si>
  <si>
    <t>Coerma ( 3 factures )</t>
  </si>
  <si>
    <t>DIVERS .</t>
  </si>
  <si>
    <t>Sater, divers</t>
  </si>
  <si>
    <t xml:space="preserve">location salle </t>
  </si>
  <si>
    <t>Vente Bureaux 8, rue de Londres</t>
  </si>
  <si>
    <t>Me LOTZ</t>
  </si>
  <si>
    <t>versements tennis club</t>
  </si>
  <si>
    <t>TRAVAUX  2007 à réaliser en 2008</t>
  </si>
  <si>
    <t>Provision pour Centre Commercial lot  B</t>
  </si>
  <si>
    <t>Taille gros arbres</t>
  </si>
  <si>
    <t>Végétaux dans le cadre des gros travaux</t>
  </si>
  <si>
    <t>Naegely ( 2 factures )</t>
  </si>
  <si>
    <t>SAI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</si>
</sst>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7"/>
  <sheetViews>
    <sheetView tabSelected="1" zoomScalePageLayoutView="0" workbookViewId="0" topLeftCell="A389">
      <selection activeCell="H421" sqref="H421"/>
    </sheetView>
  </sheetViews>
  <sheetFormatPr defaultColWidth="11.421875" defaultRowHeight="12.75"/>
  <cols>
    <col min="1" max="1" width="3.00390625" style="0" customWidth="1"/>
    <col min="3" max="3" width="3.7109375" style="0" customWidth="1"/>
    <col min="5" max="5" width="26.7109375" style="0" customWidth="1"/>
    <col min="6" max="6" width="13.00390625" style="2" bestFit="1" customWidth="1"/>
    <col min="7" max="8" width="16.421875" style="7" customWidth="1"/>
  </cols>
  <sheetData>
    <row r="1" ht="12.75">
      <c r="A1" s="1"/>
    </row>
    <row r="4" spans="1:8" ht="18">
      <c r="A4" s="12" t="s">
        <v>156</v>
      </c>
      <c r="B4" s="12"/>
      <c r="C4" s="12"/>
      <c r="D4" s="12"/>
      <c r="E4" s="12"/>
      <c r="F4" s="12"/>
      <c r="G4" s="12"/>
      <c r="H4" s="12"/>
    </row>
    <row r="8" spans="2:8" ht="12.75">
      <c r="B8" s="1"/>
      <c r="G8" s="3" t="s">
        <v>4</v>
      </c>
      <c r="H8" s="3" t="s">
        <v>5</v>
      </c>
    </row>
    <row r="9" spans="2:8" ht="12.75">
      <c r="B9" s="1"/>
      <c r="G9" s="3"/>
      <c r="H9" s="3"/>
    </row>
    <row r="10" spans="2:8" ht="15.75">
      <c r="B10" s="8" t="s">
        <v>0</v>
      </c>
      <c r="G10" s="3"/>
      <c r="H10" s="3"/>
    </row>
    <row r="11" spans="2:8" ht="15.75">
      <c r="B11" s="8"/>
      <c r="G11" s="3"/>
      <c r="H11" s="3"/>
    </row>
    <row r="13" spans="3:7" ht="12.75">
      <c r="C13" s="4" t="s">
        <v>1</v>
      </c>
      <c r="G13" s="7">
        <f>F14</f>
        <v>41000</v>
      </c>
    </row>
    <row r="14" spans="4:6" ht="12.75">
      <c r="D14" t="s">
        <v>132</v>
      </c>
      <c r="F14" s="2">
        <v>41000</v>
      </c>
    </row>
    <row r="16" spans="3:7" ht="12.75">
      <c r="C16" s="4" t="s">
        <v>2</v>
      </c>
      <c r="G16" s="7">
        <f>SUM(F17:F26)</f>
        <v>5071.09</v>
      </c>
    </row>
    <row r="17" spans="4:6" ht="12.75">
      <c r="D17" t="s">
        <v>157</v>
      </c>
      <c r="F17" s="2">
        <v>933.58</v>
      </c>
    </row>
    <row r="18" spans="4:6" ht="12.75">
      <c r="D18" t="s">
        <v>25</v>
      </c>
      <c r="F18" s="2">
        <v>298.8</v>
      </c>
    </row>
    <row r="19" spans="4:6" ht="12.75">
      <c r="D19" t="s">
        <v>29</v>
      </c>
      <c r="F19" s="2">
        <v>348.35</v>
      </c>
    </row>
    <row r="20" spans="4:6" ht="12.75">
      <c r="D20" t="s">
        <v>24</v>
      </c>
      <c r="F20" s="2">
        <v>100.06</v>
      </c>
    </row>
    <row r="21" spans="4:6" ht="12.75">
      <c r="D21" t="s">
        <v>105</v>
      </c>
      <c r="F21" s="2">
        <v>446.25</v>
      </c>
    </row>
    <row r="22" spans="4:6" ht="12.75">
      <c r="D22" t="s">
        <v>27</v>
      </c>
      <c r="F22" s="2">
        <v>229.18</v>
      </c>
    </row>
    <row r="23" spans="4:6" ht="12.75">
      <c r="D23" t="s">
        <v>158</v>
      </c>
      <c r="F23" s="2">
        <v>156.31</v>
      </c>
    </row>
    <row r="24" spans="4:6" ht="12.75">
      <c r="D24" t="s">
        <v>26</v>
      </c>
      <c r="F24" s="2">
        <v>938.21</v>
      </c>
    </row>
    <row r="25" spans="4:6" ht="12.75">
      <c r="D25" t="s">
        <v>115</v>
      </c>
      <c r="F25" s="2">
        <v>1454.33</v>
      </c>
    </row>
    <row r="26" spans="4:6" ht="12.75">
      <c r="D26" t="s">
        <v>28</v>
      </c>
      <c r="F26" s="2">
        <v>166.02</v>
      </c>
    </row>
    <row r="28" spans="3:7" ht="12.75">
      <c r="C28" s="4" t="s">
        <v>3</v>
      </c>
      <c r="G28" s="7">
        <f>SUM(F30:F34)</f>
        <v>9191.34</v>
      </c>
    </row>
    <row r="29" ht="12.75">
      <c r="C29" s="4"/>
    </row>
    <row r="30" spans="3:6" ht="12.75">
      <c r="C30" s="4"/>
      <c r="D30" t="s">
        <v>159</v>
      </c>
      <c r="F30" s="2">
        <v>167.44</v>
      </c>
    </row>
    <row r="31" spans="3:6" ht="12.75">
      <c r="C31" s="4"/>
      <c r="D31" t="s">
        <v>160</v>
      </c>
      <c r="F31" s="2">
        <v>4027.4</v>
      </c>
    </row>
    <row r="32" spans="4:6" ht="12.75">
      <c r="D32" t="s">
        <v>162</v>
      </c>
      <c r="F32" s="2">
        <f>1196+1365.3</f>
        <v>2561.3</v>
      </c>
    </row>
    <row r="33" spans="4:6" ht="12.75">
      <c r="D33" t="s">
        <v>163</v>
      </c>
      <c r="F33" s="2">
        <v>1435.2</v>
      </c>
    </row>
    <row r="34" spans="4:6" ht="12.75">
      <c r="D34" t="s">
        <v>161</v>
      </c>
      <c r="F34" s="2">
        <v>1000</v>
      </c>
    </row>
    <row r="36" spans="3:8" ht="12.75">
      <c r="C36" s="4" t="s">
        <v>6</v>
      </c>
      <c r="H36" s="7">
        <f>SUM(F37:F48)</f>
        <v>32449.760000000002</v>
      </c>
    </row>
    <row r="37" spans="4:6" ht="12.75">
      <c r="D37" t="s">
        <v>7</v>
      </c>
      <c r="F37" s="2">
        <v>2633.43</v>
      </c>
    </row>
    <row r="38" spans="4:6" ht="12.75">
      <c r="D38" t="s">
        <v>8</v>
      </c>
      <c r="F38" s="2">
        <v>3705.51</v>
      </c>
    </row>
    <row r="39" spans="4:6" ht="12.75">
      <c r="D39" t="s">
        <v>9</v>
      </c>
      <c r="F39" s="2">
        <v>2444.48</v>
      </c>
    </row>
    <row r="40" spans="4:6" ht="12.75">
      <c r="D40" t="s">
        <v>10</v>
      </c>
      <c r="F40" s="2">
        <v>3758.67</v>
      </c>
    </row>
    <row r="41" spans="4:6" ht="12.75">
      <c r="D41" t="s">
        <v>11</v>
      </c>
      <c r="F41" s="2">
        <v>1880.01</v>
      </c>
    </row>
    <row r="42" spans="4:6" ht="12.75">
      <c r="D42" t="s">
        <v>12</v>
      </c>
      <c r="F42" s="2">
        <v>3471.42</v>
      </c>
    </row>
    <row r="43" spans="4:6" ht="12.75">
      <c r="D43" t="s">
        <v>13</v>
      </c>
      <c r="F43" s="2">
        <v>1373.85</v>
      </c>
    </row>
    <row r="44" spans="4:6" ht="12.75">
      <c r="D44" t="s">
        <v>14</v>
      </c>
      <c r="F44" s="2">
        <v>2583.06</v>
      </c>
    </row>
    <row r="45" spans="4:6" ht="12.75">
      <c r="D45" t="s">
        <v>15</v>
      </c>
      <c r="F45" s="2">
        <v>1643.62</v>
      </c>
    </row>
    <row r="46" spans="4:6" ht="12.75">
      <c r="D46" t="s">
        <v>16</v>
      </c>
      <c r="F46" s="2">
        <v>3154.91</v>
      </c>
    </row>
    <row r="47" spans="4:6" ht="12.75">
      <c r="D47" t="s">
        <v>17</v>
      </c>
      <c r="F47" s="2">
        <v>2025.06</v>
      </c>
    </row>
    <row r="48" spans="4:6" ht="12.75">
      <c r="D48" t="s">
        <v>18</v>
      </c>
      <c r="F48" s="2">
        <v>3775.74</v>
      </c>
    </row>
    <row r="50" spans="3:8" ht="12.75">
      <c r="C50" s="4" t="s">
        <v>19</v>
      </c>
      <c r="H50" s="7">
        <f>F51+F52</f>
        <v>3424.18</v>
      </c>
    </row>
    <row r="51" spans="3:6" ht="12.75">
      <c r="C51" s="4"/>
      <c r="D51" t="s">
        <v>136</v>
      </c>
      <c r="F51" s="2">
        <v>2313.62</v>
      </c>
    </row>
    <row r="52" spans="3:6" ht="12.75">
      <c r="C52" s="4"/>
      <c r="D52" t="s">
        <v>137</v>
      </c>
      <c r="F52" s="2">
        <v>1110.56</v>
      </c>
    </row>
    <row r="54" spans="3:8" ht="12.75">
      <c r="C54" s="4" t="s">
        <v>20</v>
      </c>
      <c r="H54" s="7">
        <f>F55</f>
        <v>236978.86</v>
      </c>
    </row>
    <row r="55" spans="4:6" ht="12.75">
      <c r="D55" t="s">
        <v>116</v>
      </c>
      <c r="F55" s="2">
        <v>236978.86</v>
      </c>
    </row>
    <row r="57" spans="3:8" ht="12.75">
      <c r="C57" s="4" t="s">
        <v>21</v>
      </c>
      <c r="H57" s="7">
        <f>SUM(F58:F68)</f>
        <v>121468.06000000001</v>
      </c>
    </row>
    <row r="58" spans="4:6" ht="12.75">
      <c r="D58" t="s">
        <v>30</v>
      </c>
      <c r="F58" s="2">
        <v>92755</v>
      </c>
    </row>
    <row r="59" spans="4:6" ht="12.75">
      <c r="D59" t="s">
        <v>31</v>
      </c>
      <c r="F59" s="2">
        <v>15524</v>
      </c>
    </row>
    <row r="60" spans="4:6" ht="12.75">
      <c r="D60" t="s">
        <v>32</v>
      </c>
      <c r="F60" s="2">
        <v>27256</v>
      </c>
    </row>
    <row r="61" spans="4:6" ht="12.75">
      <c r="D61" t="s">
        <v>33</v>
      </c>
      <c r="F61" s="2">
        <v>10315.6</v>
      </c>
    </row>
    <row r="62" spans="4:6" ht="12.75">
      <c r="D62" t="s">
        <v>34</v>
      </c>
      <c r="F62" s="2">
        <v>13374</v>
      </c>
    </row>
    <row r="63" spans="4:6" ht="12.75">
      <c r="D63" t="s">
        <v>35</v>
      </c>
      <c r="F63" s="2">
        <v>11321.5</v>
      </c>
    </row>
    <row r="64" spans="4:6" ht="12.75">
      <c r="D64" t="s">
        <v>138</v>
      </c>
      <c r="F64" s="2">
        <v>-58348.65</v>
      </c>
    </row>
    <row r="65" spans="4:6" ht="12.75">
      <c r="D65" t="s">
        <v>37</v>
      </c>
      <c r="F65" s="2">
        <v>2681.45</v>
      </c>
    </row>
    <row r="66" spans="4:6" ht="12.75">
      <c r="D66" t="s">
        <v>164</v>
      </c>
      <c r="F66" s="2">
        <v>-2709</v>
      </c>
    </row>
    <row r="67" spans="4:6" ht="12.75">
      <c r="D67" t="s">
        <v>36</v>
      </c>
      <c r="F67" s="2">
        <v>17744.66</v>
      </c>
    </row>
    <row r="68" spans="4:6" ht="12.75">
      <c r="D68" t="s">
        <v>38</v>
      </c>
      <c r="F68" s="2">
        <v>-8446.5</v>
      </c>
    </row>
    <row r="70" spans="3:8" ht="12.75">
      <c r="C70" s="4" t="s">
        <v>22</v>
      </c>
      <c r="H70" s="7">
        <f>SUM(F71:F78)</f>
        <v>8027.08</v>
      </c>
    </row>
    <row r="71" spans="4:6" ht="12.75">
      <c r="D71" t="s">
        <v>42</v>
      </c>
      <c r="F71" s="2">
        <v>2422.81</v>
      </c>
    </row>
    <row r="72" spans="4:6" ht="12.75">
      <c r="D72" t="s">
        <v>40</v>
      </c>
      <c r="F72" s="2">
        <v>294.21</v>
      </c>
    </row>
    <row r="73" spans="4:6" ht="12.75">
      <c r="D73" t="s">
        <v>165</v>
      </c>
      <c r="F73" s="2">
        <v>679</v>
      </c>
    </row>
    <row r="74" spans="4:6" ht="12.75">
      <c r="D74" t="s">
        <v>39</v>
      </c>
      <c r="F74" s="2">
        <v>958.48</v>
      </c>
    </row>
    <row r="75" spans="4:6" ht="12.75">
      <c r="D75" t="s">
        <v>166</v>
      </c>
      <c r="F75" s="2">
        <v>2670.74</v>
      </c>
    </row>
    <row r="76" spans="4:6" ht="12.75">
      <c r="D76" t="s">
        <v>41</v>
      </c>
      <c r="F76" s="2">
        <v>219.88</v>
      </c>
    </row>
    <row r="77" spans="4:6" ht="12.75">
      <c r="D77" t="s">
        <v>117</v>
      </c>
      <c r="F77" s="2">
        <v>211.17</v>
      </c>
    </row>
    <row r="78" spans="4:6" ht="12.75">
      <c r="D78" t="s">
        <v>167</v>
      </c>
      <c r="F78" s="2">
        <v>570.79</v>
      </c>
    </row>
    <row r="81" ht="15.75">
      <c r="B81" s="8" t="s">
        <v>23</v>
      </c>
    </row>
    <row r="82" ht="12.75">
      <c r="B82" s="1"/>
    </row>
    <row r="84" spans="3:7" ht="12.75">
      <c r="C84" s="4" t="s">
        <v>43</v>
      </c>
      <c r="G84" s="7">
        <f>SUM(F85:F90)</f>
        <v>13162.400000000001</v>
      </c>
    </row>
    <row r="85" spans="4:6" ht="12.75">
      <c r="D85" t="s">
        <v>44</v>
      </c>
      <c r="F85" s="2">
        <v>516</v>
      </c>
    </row>
    <row r="86" spans="4:6" ht="12.75">
      <c r="D86" t="s">
        <v>45</v>
      </c>
      <c r="F86" s="2">
        <v>2476</v>
      </c>
    </row>
    <row r="87" spans="4:6" ht="12.75">
      <c r="D87" t="s">
        <v>46</v>
      </c>
      <c r="F87" s="2">
        <v>435.97</v>
      </c>
    </row>
    <row r="88" spans="4:6" ht="12.75">
      <c r="D88" t="s">
        <v>119</v>
      </c>
      <c r="F88" s="2">
        <v>11627.41</v>
      </c>
    </row>
    <row r="89" spans="4:6" ht="12.75">
      <c r="D89" t="s">
        <v>118</v>
      </c>
      <c r="F89" s="2">
        <v>42.02</v>
      </c>
    </row>
    <row r="90" spans="4:6" ht="12.75">
      <c r="D90" t="s">
        <v>168</v>
      </c>
      <c r="F90" s="2">
        <v>-1935</v>
      </c>
    </row>
    <row r="92" spans="3:7" ht="12.75">
      <c r="C92" s="4" t="s">
        <v>47</v>
      </c>
      <c r="G92" s="7">
        <f>F93+F94</f>
        <v>7296.66</v>
      </c>
    </row>
    <row r="93" spans="4:6" ht="12.75">
      <c r="D93" t="s">
        <v>48</v>
      </c>
      <c r="F93" s="2">
        <v>2035.95</v>
      </c>
    </row>
    <row r="94" spans="4:6" ht="12.75">
      <c r="D94" t="s">
        <v>139</v>
      </c>
      <c r="F94" s="2">
        <v>5260.71</v>
      </c>
    </row>
    <row r="96" spans="3:7" ht="12.75">
      <c r="C96" s="4" t="s">
        <v>49</v>
      </c>
      <c r="G96" s="7">
        <f>SUM(F97:F102)</f>
        <v>2709.7799999999997</v>
      </c>
    </row>
    <row r="97" spans="4:6" ht="12.75">
      <c r="D97" t="s">
        <v>170</v>
      </c>
      <c r="F97" s="2">
        <v>215.28</v>
      </c>
    </row>
    <row r="98" ht="12.75">
      <c r="D98" t="s">
        <v>140</v>
      </c>
    </row>
    <row r="99" spans="4:6" ht="12.75">
      <c r="D99" t="s">
        <v>57</v>
      </c>
      <c r="F99" s="2">
        <v>1656.33</v>
      </c>
    </row>
    <row r="100" spans="4:10" ht="12.75">
      <c r="D100" t="s">
        <v>171</v>
      </c>
      <c r="F100" s="2">
        <v>1919.57</v>
      </c>
      <c r="H100" s="1"/>
      <c r="J100" s="2"/>
    </row>
    <row r="101" spans="4:10" ht="12.75">
      <c r="D101" t="s">
        <v>169</v>
      </c>
      <c r="F101" s="2">
        <v>418.6</v>
      </c>
      <c r="H101" s="1"/>
      <c r="J101" s="2"/>
    </row>
    <row r="102" spans="4:10" ht="12.75">
      <c r="D102" t="s">
        <v>172</v>
      </c>
      <c r="F102" s="2">
        <v>-1500</v>
      </c>
      <c r="H102" s="1"/>
      <c r="J102" s="2"/>
    </row>
    <row r="103" spans="8:10" ht="12.75">
      <c r="H103" s="1"/>
      <c r="J103" s="2"/>
    </row>
    <row r="104" spans="3:10" ht="12.75">
      <c r="C104" s="4" t="s">
        <v>50</v>
      </c>
      <c r="G104" s="7">
        <f>F105+F106</f>
        <v>5169</v>
      </c>
      <c r="H104" s="1"/>
      <c r="J104" s="2"/>
    </row>
    <row r="105" spans="4:10" ht="12.75">
      <c r="D105" t="s">
        <v>51</v>
      </c>
      <c r="F105" s="2">
        <v>779</v>
      </c>
      <c r="H105" s="1"/>
      <c r="J105" s="2"/>
    </row>
    <row r="106" spans="4:10" ht="12.75">
      <c r="D106" t="s">
        <v>106</v>
      </c>
      <c r="F106" s="2">
        <v>4390</v>
      </c>
      <c r="H106" s="1"/>
      <c r="J106" s="2"/>
    </row>
    <row r="107" spans="8:10" ht="12.75">
      <c r="H107" s="1"/>
      <c r="J107" s="2"/>
    </row>
    <row r="108" spans="8:10" ht="12.75">
      <c r="H108" s="1"/>
      <c r="J108" s="2"/>
    </row>
    <row r="109" spans="2:10" ht="15.75">
      <c r="B109" s="8" t="s">
        <v>52</v>
      </c>
      <c r="H109" s="1"/>
      <c r="J109" s="2"/>
    </row>
    <row r="110" spans="2:10" ht="12.75">
      <c r="B110" s="1"/>
      <c r="H110" s="1"/>
      <c r="J110" s="2"/>
    </row>
    <row r="111" spans="8:10" ht="12.75">
      <c r="H111" s="1"/>
      <c r="J111" s="2"/>
    </row>
    <row r="112" spans="3:10" ht="12.75">
      <c r="C112" s="4" t="s">
        <v>53</v>
      </c>
      <c r="G112" s="7">
        <f>SUM(F113:F116)</f>
        <v>1527.7800000000002</v>
      </c>
      <c r="H112" s="1"/>
      <c r="J112" s="2"/>
    </row>
    <row r="113" spans="4:10" ht="12.75">
      <c r="D113" t="s">
        <v>175</v>
      </c>
      <c r="F113" s="2">
        <v>-3612</v>
      </c>
      <c r="H113" s="1"/>
      <c r="J113" s="2"/>
    </row>
    <row r="114" spans="4:10" ht="12.75">
      <c r="D114" t="s">
        <v>173</v>
      </c>
      <c r="F114" s="2">
        <v>2231.57</v>
      </c>
      <c r="H114" s="1"/>
      <c r="J114" s="2"/>
    </row>
    <row r="115" spans="4:10" ht="12.75">
      <c r="D115" t="s">
        <v>104</v>
      </c>
      <c r="F115" s="2">
        <v>2291.35</v>
      </c>
      <c r="H115" s="1"/>
      <c r="J115" s="2"/>
    </row>
    <row r="116" spans="4:10" ht="12.75">
      <c r="D116" t="s">
        <v>174</v>
      </c>
      <c r="F116" s="2">
        <v>616.86</v>
      </c>
      <c r="H116" s="1"/>
      <c r="J116" s="2"/>
    </row>
    <row r="117" spans="8:10" ht="12.75">
      <c r="H117" s="1"/>
      <c r="J117" s="2"/>
    </row>
    <row r="118" spans="3:7" ht="12.75">
      <c r="C118" s="4" t="s">
        <v>55</v>
      </c>
      <c r="G118" s="7">
        <f>SUM(F119:F120)</f>
        <v>5030.3099999999995</v>
      </c>
    </row>
    <row r="119" spans="4:6" ht="12.75">
      <c r="D119" t="s">
        <v>176</v>
      </c>
      <c r="F119" s="2">
        <v>1477</v>
      </c>
    </row>
    <row r="120" spans="4:6" ht="12.75">
      <c r="D120" t="s">
        <v>143</v>
      </c>
      <c r="F120" s="2">
        <v>3553.31</v>
      </c>
    </row>
    <row r="122" spans="3:7" ht="12.75">
      <c r="C122" s="4" t="s">
        <v>58</v>
      </c>
      <c r="G122" s="7">
        <f>F123</f>
        <v>493.95</v>
      </c>
    </row>
    <row r="123" spans="4:6" ht="12.75">
      <c r="D123" t="s">
        <v>57</v>
      </c>
      <c r="F123" s="2">
        <v>493.95</v>
      </c>
    </row>
    <row r="125" spans="3:8" ht="12.75">
      <c r="C125" s="4" t="s">
        <v>63</v>
      </c>
      <c r="H125" s="7">
        <f>SUM(F126:F131)</f>
        <v>15571.480000000003</v>
      </c>
    </row>
    <row r="126" spans="4:6" ht="12.75">
      <c r="D126" t="s">
        <v>177</v>
      </c>
      <c r="F126" s="2">
        <v>7077.25</v>
      </c>
    </row>
    <row r="127" spans="4:6" ht="12.75">
      <c r="D127" t="s">
        <v>179</v>
      </c>
      <c r="F127" s="2">
        <v>208.29</v>
      </c>
    </row>
    <row r="128" spans="4:6" ht="12.75">
      <c r="D128" t="s">
        <v>178</v>
      </c>
      <c r="F128" s="2">
        <v>2069.84</v>
      </c>
    </row>
    <row r="129" spans="4:6" ht="12.75">
      <c r="D129" t="s">
        <v>180</v>
      </c>
      <c r="F129" s="2">
        <v>1032.11</v>
      </c>
    </row>
    <row r="130" spans="4:6" ht="12.75">
      <c r="D130" t="s">
        <v>181</v>
      </c>
      <c r="F130" s="2">
        <v>2845.03</v>
      </c>
    </row>
    <row r="131" spans="4:6" ht="12.75">
      <c r="D131" t="s">
        <v>182</v>
      </c>
      <c r="F131" s="2">
        <v>2338.96</v>
      </c>
    </row>
    <row r="133" spans="3:8" ht="12.75">
      <c r="C133" s="4" t="s">
        <v>113</v>
      </c>
      <c r="H133" s="7">
        <f>SUM(F134:F134)</f>
        <v>5787.71</v>
      </c>
    </row>
    <row r="134" spans="4:6" ht="12.75">
      <c r="D134" t="s">
        <v>183</v>
      </c>
      <c r="F134" s="2">
        <v>5787.71</v>
      </c>
    </row>
    <row r="136" spans="3:8" ht="12.75">
      <c r="C136" s="4" t="s">
        <v>65</v>
      </c>
      <c r="H136" s="7">
        <f>F137+F138</f>
        <v>957.99</v>
      </c>
    </row>
    <row r="137" spans="4:6" ht="12.75">
      <c r="D137" t="s">
        <v>121</v>
      </c>
      <c r="F137" s="2">
        <v>744.93</v>
      </c>
    </row>
    <row r="138" spans="4:6" ht="12.75">
      <c r="D138" t="s">
        <v>142</v>
      </c>
      <c r="F138" s="2">
        <v>213.06</v>
      </c>
    </row>
    <row r="140" spans="3:8" ht="12.75">
      <c r="C140" s="4" t="s">
        <v>60</v>
      </c>
      <c r="H140" s="7">
        <f>SUM(F141:F142)</f>
        <v>7927.64</v>
      </c>
    </row>
    <row r="141" spans="4:6" ht="12.75">
      <c r="D141" t="s">
        <v>184</v>
      </c>
      <c r="F141" s="2">
        <v>6838.68</v>
      </c>
    </row>
    <row r="142" spans="4:6" ht="12.75">
      <c r="D142" t="s">
        <v>61</v>
      </c>
      <c r="F142" s="2">
        <v>1088.96</v>
      </c>
    </row>
    <row r="144" spans="3:8" ht="12.75">
      <c r="C144" s="4" t="s">
        <v>66</v>
      </c>
      <c r="H144" s="7">
        <f>F145+F146</f>
        <v>464.15999999999997</v>
      </c>
    </row>
    <row r="145" spans="4:6" ht="12.75">
      <c r="D145" t="s">
        <v>185</v>
      </c>
      <c r="F145" s="2">
        <v>99.6</v>
      </c>
    </row>
    <row r="146" spans="4:6" ht="12.75">
      <c r="D146" t="s">
        <v>125</v>
      </c>
      <c r="F146" s="2">
        <v>364.56</v>
      </c>
    </row>
    <row r="148" ht="12.75">
      <c r="C148" s="4" t="s">
        <v>67</v>
      </c>
    </row>
    <row r="149" spans="4:8" ht="12.75">
      <c r="D149" t="s">
        <v>186</v>
      </c>
      <c r="F149" s="2">
        <v>698.64</v>
      </c>
      <c r="H149" s="7">
        <f>F149+F150</f>
        <v>1124.18</v>
      </c>
    </row>
    <row r="150" spans="4:6" ht="12.75">
      <c r="D150" t="s">
        <v>57</v>
      </c>
      <c r="F150" s="2">
        <v>425.54</v>
      </c>
    </row>
    <row r="152" spans="3:8" ht="12.75">
      <c r="C152" s="4" t="s">
        <v>68</v>
      </c>
      <c r="H152" s="7">
        <f>SUM(F153:F157)</f>
        <v>3784.36</v>
      </c>
    </row>
    <row r="153" spans="4:6" ht="12.75">
      <c r="D153" t="s">
        <v>147</v>
      </c>
      <c r="F153" s="2">
        <v>220.6</v>
      </c>
    </row>
    <row r="154" spans="4:6" ht="12.75">
      <c r="D154" t="s">
        <v>146</v>
      </c>
      <c r="F154" s="2">
        <v>117.52</v>
      </c>
    </row>
    <row r="155" spans="4:6" ht="12.75">
      <c r="D155" t="s">
        <v>104</v>
      </c>
      <c r="F155" s="2">
        <v>1018.99</v>
      </c>
    </row>
    <row r="156" spans="4:6" ht="12.75">
      <c r="D156" t="s">
        <v>187</v>
      </c>
      <c r="F156" s="2">
        <v>389.27</v>
      </c>
    </row>
    <row r="157" spans="4:6" ht="12.75">
      <c r="D157" t="s">
        <v>142</v>
      </c>
      <c r="F157" s="2">
        <v>2037.98</v>
      </c>
    </row>
    <row r="159" spans="3:8" ht="12.75">
      <c r="C159" s="4" t="s">
        <v>62</v>
      </c>
      <c r="H159" s="7">
        <f>SUM(F160:F172)</f>
        <v>5066.3</v>
      </c>
    </row>
    <row r="160" spans="4:6" ht="12.75">
      <c r="D160" t="s">
        <v>87</v>
      </c>
      <c r="F160" s="2">
        <v>204.28</v>
      </c>
    </row>
    <row r="161" spans="4:6" ht="12.75">
      <c r="D161" t="s">
        <v>190</v>
      </c>
      <c r="F161" s="2">
        <v>683.16</v>
      </c>
    </row>
    <row r="162" spans="4:6" ht="12.75">
      <c r="D162" t="s">
        <v>122</v>
      </c>
      <c r="F162" s="2">
        <v>34.4</v>
      </c>
    </row>
    <row r="163" spans="4:6" ht="12.75">
      <c r="D163" t="s">
        <v>191</v>
      </c>
      <c r="F163" s="2">
        <v>469.97</v>
      </c>
    </row>
    <row r="164" spans="4:6" ht="12.75">
      <c r="D164" t="s">
        <v>42</v>
      </c>
      <c r="F164" s="2">
        <v>272.9</v>
      </c>
    </row>
    <row r="165" spans="4:6" ht="12.75">
      <c r="D165" t="s">
        <v>192</v>
      </c>
      <c r="F165" s="2">
        <v>162.24</v>
      </c>
    </row>
    <row r="166" spans="4:6" ht="12.75">
      <c r="D166" t="s">
        <v>189</v>
      </c>
      <c r="F166" s="2">
        <v>121</v>
      </c>
    </row>
    <row r="167" spans="4:6" ht="12.75">
      <c r="D167" t="s">
        <v>69</v>
      </c>
      <c r="F167" s="2">
        <v>13.93</v>
      </c>
    </row>
    <row r="168" spans="4:6" ht="12.75">
      <c r="D168" t="s">
        <v>151</v>
      </c>
      <c r="F168" s="2">
        <v>1487.23</v>
      </c>
    </row>
    <row r="169" spans="4:6" ht="12.75">
      <c r="D169" t="s">
        <v>141</v>
      </c>
      <c r="F169" s="2">
        <v>848.78</v>
      </c>
    </row>
    <row r="170" spans="4:6" ht="12.75">
      <c r="D170" t="s">
        <v>57</v>
      </c>
      <c r="F170" s="2">
        <v>220.73</v>
      </c>
    </row>
    <row r="171" spans="4:6" ht="12.75">
      <c r="D171" t="s">
        <v>188</v>
      </c>
      <c r="F171" s="2">
        <v>524</v>
      </c>
    </row>
    <row r="172" spans="4:6" ht="12.75">
      <c r="D172" t="s">
        <v>142</v>
      </c>
      <c r="F172" s="2">
        <v>23.68</v>
      </c>
    </row>
    <row r="176" ht="15.75">
      <c r="B176" s="8" t="s">
        <v>70</v>
      </c>
    </row>
    <row r="177" ht="12.75">
      <c r="B177" s="1"/>
    </row>
    <row r="179" spans="3:7" ht="12.75">
      <c r="C179" s="4" t="s">
        <v>193</v>
      </c>
      <c r="G179" s="7">
        <f>SUM(F180:F184)</f>
        <v>7475.49</v>
      </c>
    </row>
    <row r="180" spans="4:6" ht="12.75">
      <c r="D180" t="s">
        <v>73</v>
      </c>
      <c r="F180" s="2">
        <v>495.46</v>
      </c>
    </row>
    <row r="181" spans="4:6" ht="12.75">
      <c r="D181" t="s">
        <v>72</v>
      </c>
      <c r="F181" s="2">
        <v>6209.7</v>
      </c>
    </row>
    <row r="182" spans="4:6" ht="12.75">
      <c r="D182" t="s">
        <v>194</v>
      </c>
      <c r="F182" s="2">
        <v>603.71</v>
      </c>
    </row>
    <row r="183" spans="4:6" ht="12.75">
      <c r="D183" t="s">
        <v>71</v>
      </c>
      <c r="F183" s="2">
        <v>76.62</v>
      </c>
    </row>
    <row r="184" spans="4:6" ht="12.75">
      <c r="D184" t="s">
        <v>28</v>
      </c>
      <c r="F184" s="2">
        <v>90</v>
      </c>
    </row>
    <row r="186" spans="3:7" ht="12.75">
      <c r="C186" s="4" t="s">
        <v>74</v>
      </c>
      <c r="G186" s="7">
        <f>SUM(F187:F192)</f>
        <v>23000</v>
      </c>
    </row>
    <row r="187" spans="4:6" ht="12.75">
      <c r="D187" t="s">
        <v>195</v>
      </c>
      <c r="F187" s="2">
        <v>530.39</v>
      </c>
    </row>
    <row r="188" spans="4:6" ht="12.75">
      <c r="D188" t="s">
        <v>148</v>
      </c>
      <c r="F188" s="2">
        <v>3040.23</v>
      </c>
    </row>
    <row r="189" spans="4:6" ht="12.75">
      <c r="D189" t="s">
        <v>198</v>
      </c>
      <c r="F189" s="2">
        <v>9329.38</v>
      </c>
    </row>
    <row r="190" spans="4:6" ht="12.75">
      <c r="D190" t="s">
        <v>196</v>
      </c>
      <c r="F190" s="2">
        <v>14100</v>
      </c>
    </row>
    <row r="191" spans="4:6" ht="12.75">
      <c r="D191" t="s">
        <v>197</v>
      </c>
      <c r="F191" s="2">
        <v>-4000</v>
      </c>
    </row>
    <row r="193" spans="3:8" ht="12.75">
      <c r="C193" s="4" t="s">
        <v>75</v>
      </c>
      <c r="H193" s="7">
        <f>F194+F195</f>
        <v>9794.36</v>
      </c>
    </row>
    <row r="194" spans="4:6" ht="12.75">
      <c r="D194" t="s">
        <v>199</v>
      </c>
      <c r="F194" s="2">
        <v>9764.37</v>
      </c>
    </row>
    <row r="195" spans="4:6" ht="12.75">
      <c r="D195" t="s">
        <v>200</v>
      </c>
      <c r="F195" s="2">
        <v>29.99</v>
      </c>
    </row>
    <row r="197" spans="3:8" ht="12.75">
      <c r="C197" s="4" t="s">
        <v>76</v>
      </c>
      <c r="H197" s="7">
        <f>SUM(F198:F207)</f>
        <v>7305.280000000001</v>
      </c>
    </row>
    <row r="198" spans="4:6" ht="12.75">
      <c r="D198" t="s">
        <v>153</v>
      </c>
      <c r="F198" s="2">
        <v>615.94</v>
      </c>
    </row>
    <row r="199" spans="4:6" ht="12.75">
      <c r="D199" t="s">
        <v>202</v>
      </c>
      <c r="F199" s="2">
        <v>294.4</v>
      </c>
    </row>
    <row r="200" spans="4:6" ht="12.75">
      <c r="D200" t="s">
        <v>204</v>
      </c>
      <c r="F200" s="2">
        <v>1337.3</v>
      </c>
    </row>
    <row r="201" spans="4:6" ht="12.75">
      <c r="D201" t="s">
        <v>205</v>
      </c>
      <c r="F201" s="2">
        <v>986.83</v>
      </c>
    </row>
    <row r="202" spans="4:6" ht="12.75">
      <c r="D202" t="s">
        <v>206</v>
      </c>
      <c r="F202" s="2">
        <v>336.84</v>
      </c>
    </row>
    <row r="203" spans="4:6" ht="12.75">
      <c r="D203" t="s">
        <v>203</v>
      </c>
      <c r="F203" s="2">
        <v>2450.37</v>
      </c>
    </row>
    <row r="204" spans="4:6" ht="12.75">
      <c r="D204" t="s">
        <v>207</v>
      </c>
      <c r="F204" s="2">
        <v>23.75</v>
      </c>
    </row>
    <row r="205" spans="4:6" ht="12.75">
      <c r="D205" t="s">
        <v>201</v>
      </c>
      <c r="F205" s="2">
        <v>233.01</v>
      </c>
    </row>
    <row r="206" spans="4:6" ht="12.75">
      <c r="D206" t="s">
        <v>123</v>
      </c>
      <c r="F206" s="2">
        <v>29.09</v>
      </c>
    </row>
    <row r="207" spans="4:6" ht="12.75">
      <c r="D207" t="s">
        <v>149</v>
      </c>
      <c r="F207" s="2">
        <v>997.75</v>
      </c>
    </row>
    <row r="210" ht="15.75">
      <c r="B210" s="8" t="s">
        <v>77</v>
      </c>
    </row>
    <row r="211" ht="12.75">
      <c r="B211" s="1"/>
    </row>
    <row r="213" spans="3:7" ht="12.75">
      <c r="C213" s="4" t="s">
        <v>114</v>
      </c>
      <c r="G213" s="7">
        <f>F214</f>
        <v>3889.39</v>
      </c>
    </row>
    <row r="214" spans="4:6" ht="12.75">
      <c r="D214" t="s">
        <v>56</v>
      </c>
      <c r="F214" s="2">
        <v>3889.39</v>
      </c>
    </row>
    <row r="216" spans="3:7" ht="12.75">
      <c r="C216" s="4" t="s">
        <v>78</v>
      </c>
      <c r="G216" s="7">
        <f>F217+F218</f>
        <v>1740.02</v>
      </c>
    </row>
    <row r="217" spans="4:6" ht="12.75">
      <c r="D217" t="s">
        <v>150</v>
      </c>
      <c r="F217" s="2">
        <v>418.62</v>
      </c>
    </row>
    <row r="218" spans="4:6" ht="12.75">
      <c r="D218" t="s">
        <v>208</v>
      </c>
      <c r="F218" s="2">
        <v>1321.4</v>
      </c>
    </row>
    <row r="220" spans="3:7" ht="12.75">
      <c r="C220" s="4" t="s">
        <v>79</v>
      </c>
      <c r="G220" s="7">
        <f>F221+F222</f>
        <v>770.22</v>
      </c>
    </row>
    <row r="221" spans="4:6" ht="12.75">
      <c r="D221" t="s">
        <v>209</v>
      </c>
      <c r="F221" s="2">
        <v>770.22</v>
      </c>
    </row>
    <row r="223" spans="3:8" ht="12.75">
      <c r="C223" s="4" t="s">
        <v>82</v>
      </c>
      <c r="H223" s="7">
        <f>F224</f>
        <v>15161.4</v>
      </c>
    </row>
    <row r="224" spans="4:6" ht="12.75">
      <c r="D224" t="s">
        <v>83</v>
      </c>
      <c r="F224" s="2">
        <v>15161.4</v>
      </c>
    </row>
    <row r="226" ht="12.75">
      <c r="C226" s="4" t="s">
        <v>245</v>
      </c>
    </row>
    <row r="227" spans="4:8" ht="12.75">
      <c r="D227" t="s">
        <v>246</v>
      </c>
      <c r="F227" s="2">
        <v>1165.47</v>
      </c>
      <c r="H227" s="7">
        <f>F227</f>
        <v>1165.47</v>
      </c>
    </row>
    <row r="229" spans="3:8" ht="12.75">
      <c r="C229" s="4" t="s">
        <v>84</v>
      </c>
      <c r="H229" s="7">
        <f>SUM(F230:F232)</f>
        <v>3568.28</v>
      </c>
    </row>
    <row r="230" spans="4:6" ht="12.75">
      <c r="D230" t="s">
        <v>210</v>
      </c>
      <c r="F230" s="2">
        <v>96.4</v>
      </c>
    </row>
    <row r="231" spans="4:6" ht="12.75">
      <c r="D231" t="s">
        <v>211</v>
      </c>
      <c r="F231" s="2">
        <v>3397.84</v>
      </c>
    </row>
    <row r="232" spans="4:6" ht="12.75">
      <c r="D232" t="s">
        <v>125</v>
      </c>
      <c r="F232" s="2">
        <v>74.04</v>
      </c>
    </row>
    <row r="234" spans="3:8" ht="12.75">
      <c r="C234" s="4" t="s">
        <v>85</v>
      </c>
      <c r="H234" s="7">
        <f>F235+F236+F237</f>
        <v>4984.92</v>
      </c>
    </row>
    <row r="235" spans="4:6" ht="12.75">
      <c r="D235" t="s">
        <v>57</v>
      </c>
      <c r="F235" s="2">
        <v>1058.46</v>
      </c>
    </row>
    <row r="236" spans="4:6" ht="12.75">
      <c r="D236" t="s">
        <v>212</v>
      </c>
      <c r="F236" s="2">
        <v>3544.94</v>
      </c>
    </row>
    <row r="237" spans="4:6" ht="12.75">
      <c r="D237" t="s">
        <v>120</v>
      </c>
      <c r="F237" s="2">
        <v>381.52</v>
      </c>
    </row>
    <row r="239" spans="3:8" ht="12.75">
      <c r="C239" s="4" t="s">
        <v>86</v>
      </c>
      <c r="H239" s="7">
        <f>F240+F241</f>
        <v>5056.38</v>
      </c>
    </row>
    <row r="240" spans="4:6" ht="12.75">
      <c r="D240" t="s">
        <v>213</v>
      </c>
      <c r="F240" s="2">
        <v>592.2</v>
      </c>
    </row>
    <row r="241" spans="4:6" ht="12.75">
      <c r="D241" t="s">
        <v>214</v>
      </c>
      <c r="F241" s="2">
        <v>4464.18</v>
      </c>
    </row>
    <row r="243" spans="3:8" ht="12.75">
      <c r="C243" s="4" t="s">
        <v>81</v>
      </c>
      <c r="H243" s="7">
        <f>SUM(F244:F256)</f>
        <v>4535.85</v>
      </c>
    </row>
    <row r="244" spans="4:6" ht="12.75">
      <c r="D244" t="s">
        <v>42</v>
      </c>
      <c r="F244" s="2">
        <v>75.59</v>
      </c>
    </row>
    <row r="245" spans="4:6" ht="12.75">
      <c r="D245" t="s">
        <v>216</v>
      </c>
      <c r="F245" s="2">
        <v>638.86</v>
      </c>
    </row>
    <row r="246" spans="4:6" ht="12.75">
      <c r="D246" t="s">
        <v>191</v>
      </c>
      <c r="F246" s="2">
        <v>308.57</v>
      </c>
    </row>
    <row r="247" spans="4:6" ht="12.75">
      <c r="D247" t="s">
        <v>144</v>
      </c>
      <c r="F247" s="2">
        <v>159</v>
      </c>
    </row>
    <row r="248" spans="4:6" ht="12.75">
      <c r="D248" t="s">
        <v>219</v>
      </c>
      <c r="F248" s="2">
        <v>472.52</v>
      </c>
    </row>
    <row r="249" spans="4:6" ht="12.75">
      <c r="D249" t="s">
        <v>217</v>
      </c>
      <c r="F249" s="2">
        <v>87.69</v>
      </c>
    </row>
    <row r="250" spans="4:6" ht="12.75">
      <c r="D250" t="s">
        <v>218</v>
      </c>
      <c r="F250" s="2">
        <v>670.45</v>
      </c>
    </row>
    <row r="251" spans="4:6" ht="12.75">
      <c r="D251" t="s">
        <v>152</v>
      </c>
      <c r="F251" s="2">
        <v>374.66</v>
      </c>
    </row>
    <row r="252" spans="4:6" ht="12.75">
      <c r="D252" t="s">
        <v>215</v>
      </c>
      <c r="F252" s="2">
        <v>405.93</v>
      </c>
    </row>
    <row r="253" spans="4:6" ht="12.75">
      <c r="D253" t="s">
        <v>145</v>
      </c>
      <c r="F253" s="2">
        <v>488.03</v>
      </c>
    </row>
    <row r="254" spans="4:6" ht="12.75">
      <c r="D254" t="s">
        <v>260</v>
      </c>
      <c r="F254" s="2">
        <v>854.55</v>
      </c>
    </row>
    <row r="257" ht="15.75">
      <c r="B257" s="8" t="s">
        <v>88</v>
      </c>
    </row>
    <row r="258" ht="12.75">
      <c r="B258" s="1"/>
    </row>
    <row r="259" ht="12.75">
      <c r="B259" s="1"/>
    </row>
    <row r="260" spans="2:4" ht="12.75">
      <c r="B260" s="1"/>
      <c r="C260" s="4" t="s">
        <v>154</v>
      </c>
      <c r="D260" s="4"/>
    </row>
    <row r="262" spans="3:7" ht="12.75">
      <c r="C262" s="4" t="s">
        <v>89</v>
      </c>
      <c r="G262" s="7">
        <f>F263</f>
        <v>3192.12</v>
      </c>
    </row>
    <row r="263" spans="4:6" ht="12.75">
      <c r="D263" t="s">
        <v>143</v>
      </c>
      <c r="F263" s="2">
        <v>3192.12</v>
      </c>
    </row>
    <row r="265" spans="3:7" ht="12.75">
      <c r="C265" s="4" t="s">
        <v>257</v>
      </c>
      <c r="G265" s="7">
        <v>11943.26</v>
      </c>
    </row>
    <row r="266" spans="3:6" ht="12.75">
      <c r="C266" s="4"/>
      <c r="D266" t="s">
        <v>56</v>
      </c>
      <c r="F266" s="2">
        <v>11943.26</v>
      </c>
    </row>
    <row r="268" spans="3:7" ht="12.75">
      <c r="C268" s="4" t="s">
        <v>90</v>
      </c>
      <c r="G268" s="7">
        <f>F269+F270</f>
        <v>20054.530000000002</v>
      </c>
    </row>
    <row r="269" spans="4:6" ht="12.75">
      <c r="D269" t="s">
        <v>220</v>
      </c>
      <c r="F269" s="2">
        <v>1317.99</v>
      </c>
    </row>
    <row r="270" spans="4:6" ht="12.75">
      <c r="D270" t="s">
        <v>135</v>
      </c>
      <c r="F270" s="2">
        <v>18736.54</v>
      </c>
    </row>
    <row r="272" spans="3:7" ht="12.75">
      <c r="C272" s="4" t="s">
        <v>107</v>
      </c>
      <c r="G272" s="7">
        <f>SUM(F273:F274)</f>
        <v>6013.530000000001</v>
      </c>
    </row>
    <row r="273" spans="4:6" ht="12.75">
      <c r="D273" t="s">
        <v>124</v>
      </c>
      <c r="F273" s="2">
        <v>1468.73</v>
      </c>
    </row>
    <row r="274" spans="4:6" ht="12.75">
      <c r="D274" t="s">
        <v>80</v>
      </c>
      <c r="F274" s="2">
        <v>4544.8</v>
      </c>
    </row>
    <row r="276" spans="3:7" ht="12.75">
      <c r="C276" s="4" t="s">
        <v>92</v>
      </c>
      <c r="G276" s="7">
        <f>SUM(F277:F278)</f>
        <v>1602.56</v>
      </c>
    </row>
    <row r="277" spans="4:6" ht="12.75">
      <c r="D277" t="s">
        <v>103</v>
      </c>
      <c r="F277" s="2">
        <v>607.27</v>
      </c>
    </row>
    <row r="278" spans="4:6" ht="12.75">
      <c r="D278" t="s">
        <v>221</v>
      </c>
      <c r="F278" s="2">
        <v>995.29</v>
      </c>
    </row>
    <row r="280" spans="3:7" ht="12.75">
      <c r="C280" s="4" t="s">
        <v>222</v>
      </c>
      <c r="G280" s="7">
        <f>SUM(F281:F284)</f>
        <v>4383.1900000000005</v>
      </c>
    </row>
    <row r="281" spans="4:6" ht="12.75">
      <c r="D281" t="s">
        <v>223</v>
      </c>
      <c r="F281" s="2">
        <v>589.66</v>
      </c>
    </row>
    <row r="282" spans="4:6" ht="12.75">
      <c r="D282" t="s">
        <v>224</v>
      </c>
      <c r="F282" s="2">
        <v>606.08</v>
      </c>
    </row>
    <row r="283" spans="4:6" ht="12.75">
      <c r="D283" t="s">
        <v>93</v>
      </c>
      <c r="F283" s="2">
        <v>1806.56</v>
      </c>
    </row>
    <row r="284" spans="4:6" ht="12.75">
      <c r="D284" t="s">
        <v>188</v>
      </c>
      <c r="F284" s="2">
        <v>1380.89</v>
      </c>
    </row>
    <row r="286" spans="3:7" ht="12.75">
      <c r="C286" s="4" t="s">
        <v>133</v>
      </c>
      <c r="G286" s="7">
        <f>F287</f>
        <v>4905.04</v>
      </c>
    </row>
    <row r="287" spans="4:6" ht="12.75">
      <c r="D287" t="s">
        <v>134</v>
      </c>
      <c r="F287" s="2">
        <v>4905.04</v>
      </c>
    </row>
    <row r="289" spans="3:7" ht="12.75">
      <c r="C289" s="4" t="s">
        <v>94</v>
      </c>
      <c r="G289" s="7">
        <f>SUM(F290:F290)</f>
        <v>1243.84</v>
      </c>
    </row>
    <row r="290" spans="4:6" ht="12.75">
      <c r="D290" t="s">
        <v>143</v>
      </c>
      <c r="F290" s="2">
        <v>1243.84</v>
      </c>
    </row>
    <row r="292" spans="3:7" ht="12.75">
      <c r="C292" s="4" t="s">
        <v>95</v>
      </c>
      <c r="G292" s="7">
        <f>SUM(F293:F296)</f>
        <v>2397.37</v>
      </c>
    </row>
    <row r="293" spans="3:6" ht="12.75">
      <c r="C293" s="4"/>
      <c r="D293" t="s">
        <v>64</v>
      </c>
      <c r="F293" s="2">
        <v>854.55</v>
      </c>
    </row>
    <row r="294" spans="3:6" ht="12.75">
      <c r="C294" s="4"/>
      <c r="D294" t="s">
        <v>210</v>
      </c>
      <c r="F294" s="2">
        <v>259.2</v>
      </c>
    </row>
    <row r="295" spans="3:6" ht="12.75">
      <c r="C295" s="4"/>
      <c r="D295" t="s">
        <v>54</v>
      </c>
      <c r="F295" s="2">
        <v>326.82</v>
      </c>
    </row>
    <row r="296" spans="3:6" ht="12.75">
      <c r="C296" s="4"/>
      <c r="D296" t="s">
        <v>225</v>
      </c>
      <c r="F296" s="2">
        <v>956.8</v>
      </c>
    </row>
    <row r="298" spans="3:7" ht="12.75">
      <c r="C298" s="4" t="s">
        <v>258</v>
      </c>
      <c r="G298" s="7">
        <f>F299+F300</f>
        <v>9655.57</v>
      </c>
    </row>
    <row r="299" spans="4:6" ht="12.75">
      <c r="D299" t="s">
        <v>259</v>
      </c>
      <c r="F299" s="2">
        <v>8516.17</v>
      </c>
    </row>
    <row r="300" spans="4:6" ht="12.75">
      <c r="D300" t="s">
        <v>143</v>
      </c>
      <c r="F300" s="2">
        <v>1139.4</v>
      </c>
    </row>
    <row r="304" ht="15.75">
      <c r="B304" s="8" t="s">
        <v>96</v>
      </c>
    </row>
    <row r="305" ht="12.75">
      <c r="B305" s="1"/>
    </row>
    <row r="306" ht="12.75">
      <c r="B306" s="1"/>
    </row>
    <row r="307" spans="3:7" ht="12.75">
      <c r="C307" s="4" t="s">
        <v>227</v>
      </c>
      <c r="G307" s="7">
        <f>SUM(F308:F310)</f>
        <v>15911.84</v>
      </c>
    </row>
    <row r="308" spans="4:6" ht="12.75">
      <c r="D308" t="s">
        <v>91</v>
      </c>
      <c r="F308" s="2">
        <v>14552.91</v>
      </c>
    </row>
    <row r="309" spans="4:6" ht="12.75">
      <c r="D309" t="s">
        <v>97</v>
      </c>
      <c r="F309" s="2">
        <v>1002.09</v>
      </c>
    </row>
    <row r="310" spans="4:6" ht="12.75">
      <c r="D310" t="s">
        <v>98</v>
      </c>
      <c r="F310" s="2">
        <v>356.84</v>
      </c>
    </row>
    <row r="312" spans="3:7" ht="12.75">
      <c r="C312" s="4" t="s">
        <v>226</v>
      </c>
      <c r="G312" s="7">
        <f>F313+F314+F315</f>
        <v>14007.21</v>
      </c>
    </row>
    <row r="313" spans="4:6" ht="12.75">
      <c r="D313" t="s">
        <v>93</v>
      </c>
      <c r="F313" s="2">
        <v>12810.94</v>
      </c>
    </row>
    <row r="314" spans="4:6" ht="12.75">
      <c r="D314" t="s">
        <v>97</v>
      </c>
      <c r="F314" s="2">
        <v>882.14</v>
      </c>
    </row>
    <row r="315" spans="4:6" ht="12.75">
      <c r="D315" t="s">
        <v>98</v>
      </c>
      <c r="F315" s="2">
        <v>314.13</v>
      </c>
    </row>
    <row r="317" spans="3:7" ht="12.75">
      <c r="C317" s="4" t="s">
        <v>228</v>
      </c>
      <c r="G317" s="7">
        <f>SUM(F318:F320)</f>
        <v>9010.67</v>
      </c>
    </row>
    <row r="318" spans="4:6" ht="12.75">
      <c r="D318" t="s">
        <v>91</v>
      </c>
      <c r="F318" s="2">
        <v>8241.12</v>
      </c>
    </row>
    <row r="319" spans="4:6" ht="12.75">
      <c r="D319" t="s">
        <v>97</v>
      </c>
      <c r="F319" s="2">
        <v>567.47</v>
      </c>
    </row>
    <row r="320" spans="4:6" ht="12.75">
      <c r="D320" t="s">
        <v>98</v>
      </c>
      <c r="F320" s="2">
        <v>202.08</v>
      </c>
    </row>
    <row r="322" spans="3:7" ht="12.75">
      <c r="C322" s="4" t="s">
        <v>229</v>
      </c>
      <c r="G322" s="7">
        <f>SUM(F323:F325)</f>
        <v>8014.910000000001</v>
      </c>
    </row>
    <row r="323" spans="4:6" ht="12.75">
      <c r="D323" t="s">
        <v>91</v>
      </c>
      <c r="F323" s="2">
        <v>7325.6</v>
      </c>
    </row>
    <row r="324" spans="4:6" ht="12.75">
      <c r="D324" t="s">
        <v>97</v>
      </c>
      <c r="F324" s="2">
        <v>508.31</v>
      </c>
    </row>
    <row r="325" spans="4:6" ht="12.75">
      <c r="D325" t="s">
        <v>98</v>
      </c>
      <c r="F325" s="2">
        <v>181</v>
      </c>
    </row>
    <row r="327" spans="3:7" ht="12.75">
      <c r="C327" s="4" t="s">
        <v>230</v>
      </c>
      <c r="G327" s="7">
        <f>F328+F329+F330</f>
        <v>59283.020000000004</v>
      </c>
    </row>
    <row r="328" spans="4:6" ht="12.75">
      <c r="D328" t="s">
        <v>93</v>
      </c>
      <c r="F328" s="2">
        <v>54220.01</v>
      </c>
    </row>
    <row r="329" spans="4:6" ht="12.75">
      <c r="D329" t="s">
        <v>97</v>
      </c>
      <c r="F329" s="2">
        <v>3733.51</v>
      </c>
    </row>
    <row r="330" spans="4:6" ht="12.75">
      <c r="D330" t="s">
        <v>98</v>
      </c>
      <c r="F330" s="2">
        <v>1329.5</v>
      </c>
    </row>
    <row r="332" spans="3:7" ht="12.75">
      <c r="C332" s="4" t="s">
        <v>231</v>
      </c>
      <c r="G332" s="7">
        <f>F333+F334+F335</f>
        <v>19483.82</v>
      </c>
    </row>
    <row r="333" spans="4:6" ht="12.75">
      <c r="D333" t="s">
        <v>91</v>
      </c>
      <c r="F333" s="2">
        <v>17819.82</v>
      </c>
    </row>
    <row r="334" spans="4:6" ht="12.75">
      <c r="D334" t="s">
        <v>97</v>
      </c>
      <c r="F334" s="2">
        <v>1227.05</v>
      </c>
    </row>
    <row r="335" spans="4:6" ht="12.75">
      <c r="D335" t="s">
        <v>98</v>
      </c>
      <c r="F335" s="2">
        <v>436.95</v>
      </c>
    </row>
    <row r="337" spans="3:7" ht="12.75">
      <c r="C337" s="4" t="s">
        <v>232</v>
      </c>
      <c r="G337" s="7">
        <f>F338+F339+F340</f>
        <v>68402.31999999999</v>
      </c>
    </row>
    <row r="338" spans="4:6" ht="12.75">
      <c r="D338" t="s">
        <v>91</v>
      </c>
      <c r="F338" s="2">
        <v>62560.49</v>
      </c>
    </row>
    <row r="339" spans="4:6" ht="12.75">
      <c r="D339" t="s">
        <v>97</v>
      </c>
      <c r="F339" s="2">
        <v>4307.82</v>
      </c>
    </row>
    <row r="340" spans="4:6" ht="12.75">
      <c r="D340" t="s">
        <v>98</v>
      </c>
      <c r="F340" s="2">
        <v>1534.01</v>
      </c>
    </row>
    <row r="342" spans="3:7" ht="12.75">
      <c r="C342" s="4" t="s">
        <v>233</v>
      </c>
      <c r="G342" s="7">
        <f>F343+F344+F345</f>
        <v>54919.79</v>
      </c>
    </row>
    <row r="343" spans="4:6" ht="12.75">
      <c r="D343" t="s">
        <v>93</v>
      </c>
      <c r="F343" s="2">
        <v>50229.42</v>
      </c>
    </row>
    <row r="344" spans="4:6" ht="12.75">
      <c r="D344" t="s">
        <v>97</v>
      </c>
      <c r="F344" s="2">
        <v>3458.72</v>
      </c>
    </row>
    <row r="345" spans="4:6" ht="12.75">
      <c r="D345" t="s">
        <v>98</v>
      </c>
      <c r="F345" s="2">
        <v>1231.65</v>
      </c>
    </row>
    <row r="347" spans="3:7" ht="12.75">
      <c r="C347" s="4" t="s">
        <v>234</v>
      </c>
      <c r="G347" s="7">
        <f>F348+F349+F350+F351</f>
        <v>2451.7699999999895</v>
      </c>
    </row>
    <row r="348" spans="4:6" ht="12.75">
      <c r="D348" t="s">
        <v>91</v>
      </c>
      <c r="F348" s="2">
        <v>76781.95</v>
      </c>
    </row>
    <row r="349" spans="4:6" ht="12.75">
      <c r="D349" t="s">
        <v>97</v>
      </c>
      <c r="F349" s="2">
        <v>5287.09</v>
      </c>
    </row>
    <row r="350" spans="4:6" ht="12.75">
      <c r="D350" t="s">
        <v>98</v>
      </c>
      <c r="F350" s="2">
        <v>1882.73</v>
      </c>
    </row>
    <row r="351" spans="4:6" ht="12.75">
      <c r="D351" t="s">
        <v>237</v>
      </c>
      <c r="F351" s="2">
        <v>-81500</v>
      </c>
    </row>
    <row r="353" spans="3:7" ht="12.75">
      <c r="C353" s="4" t="s">
        <v>247</v>
      </c>
      <c r="G353" s="7">
        <f>F354+F355+F356</f>
        <v>11839.99</v>
      </c>
    </row>
    <row r="354" spans="4:6" ht="12.75">
      <c r="D354" t="s">
        <v>91</v>
      </c>
      <c r="F354" s="2">
        <v>10828.82</v>
      </c>
    </row>
    <row r="355" spans="4:6" ht="12.75">
      <c r="D355" t="s">
        <v>97</v>
      </c>
      <c r="F355" s="2">
        <v>745.65</v>
      </c>
    </row>
    <row r="356" spans="4:6" ht="12.75">
      <c r="D356" t="s">
        <v>98</v>
      </c>
      <c r="F356" s="2">
        <v>265.52</v>
      </c>
    </row>
    <row r="358" spans="3:7" ht="12.75">
      <c r="C358" s="4" t="s">
        <v>236</v>
      </c>
      <c r="G358" s="7">
        <f>F359+F360+F361+F362</f>
        <v>87172.71000000002</v>
      </c>
    </row>
    <row r="359" spans="4:6" ht="12.75">
      <c r="D359" t="s">
        <v>91</v>
      </c>
      <c r="F359" s="2">
        <v>157925.76</v>
      </c>
    </row>
    <row r="360" spans="4:6" ht="12.75">
      <c r="D360" t="s">
        <v>97</v>
      </c>
      <c r="F360" s="2">
        <v>10874.54</v>
      </c>
    </row>
    <row r="361" spans="4:6" ht="12.75">
      <c r="D361" t="s">
        <v>98</v>
      </c>
      <c r="F361" s="2">
        <v>3872.41</v>
      </c>
    </row>
    <row r="362" spans="4:6" ht="12.75">
      <c r="D362" t="s">
        <v>237</v>
      </c>
      <c r="F362" s="2">
        <v>-85500</v>
      </c>
    </row>
    <row r="364" spans="3:7" ht="12.75">
      <c r="C364" s="4" t="s">
        <v>235</v>
      </c>
      <c r="G364" s="7">
        <f>F365</f>
        <v>13740.66</v>
      </c>
    </row>
    <row r="365" spans="4:6" ht="12.75">
      <c r="D365" t="s">
        <v>248</v>
      </c>
      <c r="F365" s="2">
        <v>13740.66</v>
      </c>
    </row>
    <row r="367" spans="3:7" ht="12.75">
      <c r="C367" s="4" t="s">
        <v>249</v>
      </c>
      <c r="G367" s="7">
        <f>SUM(F368:F371)</f>
        <v>66547.40000000001</v>
      </c>
    </row>
    <row r="368" spans="4:6" ht="12.75">
      <c r="D368" t="s">
        <v>244</v>
      </c>
      <c r="F368" s="2">
        <v>33435.93</v>
      </c>
    </row>
    <row r="369" spans="4:6" ht="12.75">
      <c r="D369" t="s">
        <v>250</v>
      </c>
      <c r="F369" s="2">
        <v>29989.26</v>
      </c>
    </row>
    <row r="370" spans="4:6" ht="12.75">
      <c r="D370" t="s">
        <v>97</v>
      </c>
      <c r="F370" s="2">
        <v>2302.35</v>
      </c>
    </row>
    <row r="371" spans="4:6" ht="12.75">
      <c r="D371" t="s">
        <v>98</v>
      </c>
      <c r="F371" s="2">
        <v>819.86</v>
      </c>
    </row>
    <row r="373" spans="3:7" ht="12.75">
      <c r="C373" s="4" t="s">
        <v>255</v>
      </c>
      <c r="G373" s="7">
        <f>F374+F375</f>
        <v>44600</v>
      </c>
    </row>
    <row r="374" spans="4:6" ht="12.75">
      <c r="D374" t="s">
        <v>256</v>
      </c>
      <c r="F374" s="2">
        <v>44600</v>
      </c>
    </row>
    <row r="378" ht="15.75">
      <c r="B378" s="8" t="s">
        <v>99</v>
      </c>
    </row>
    <row r="379" ht="15.75">
      <c r="B379" s="8"/>
    </row>
    <row r="380" ht="15.75">
      <c r="B380" s="8"/>
    </row>
    <row r="381" spans="2:7" ht="15.75">
      <c r="B381" s="8"/>
      <c r="C381" s="4" t="s">
        <v>252</v>
      </c>
      <c r="G381" s="7">
        <v>-18000</v>
      </c>
    </row>
    <row r="382" spans="2:6" ht="15.75">
      <c r="B382" s="8"/>
      <c r="D382" t="s">
        <v>253</v>
      </c>
      <c r="F382" s="2">
        <v>-18000</v>
      </c>
    </row>
    <row r="384" spans="3:7" ht="12.75">
      <c r="C384" s="4" t="s">
        <v>126</v>
      </c>
      <c r="G384" s="7">
        <f>SUM(F385:F386)</f>
        <v>-107.01</v>
      </c>
    </row>
    <row r="385" spans="4:6" ht="12.75">
      <c r="D385" t="s">
        <v>128</v>
      </c>
      <c r="F385" s="2">
        <v>4.99</v>
      </c>
    </row>
    <row r="386" spans="4:6" ht="12.75">
      <c r="D386" t="s">
        <v>251</v>
      </c>
      <c r="F386" s="2">
        <v>-112</v>
      </c>
    </row>
    <row r="388" spans="3:7" ht="12.75">
      <c r="C388" s="4" t="s">
        <v>127</v>
      </c>
      <c r="G388" s="7">
        <f>F389</f>
        <v>-2000</v>
      </c>
    </row>
    <row r="389" spans="4:6" ht="12.75">
      <c r="D389" t="s">
        <v>254</v>
      </c>
      <c r="F389" s="2">
        <v>-2000</v>
      </c>
    </row>
    <row r="391" spans="3:7" ht="12.75">
      <c r="C391" s="4" t="s">
        <v>100</v>
      </c>
      <c r="G391" s="7">
        <f>SUM(F392:F397)</f>
        <v>-9113.09</v>
      </c>
    </row>
    <row r="392" spans="4:6" ht="12.75">
      <c r="D392" t="s">
        <v>108</v>
      </c>
      <c r="F392" s="2">
        <v>-429.37</v>
      </c>
    </row>
    <row r="393" spans="4:6" ht="12.75">
      <c r="D393" t="s">
        <v>109</v>
      </c>
      <c r="F393" s="2">
        <v>-2048.83</v>
      </c>
    </row>
    <row r="394" spans="4:6" ht="12.75">
      <c r="D394" t="s">
        <v>110</v>
      </c>
      <c r="F394" s="2">
        <v>-3458.13</v>
      </c>
    </row>
    <row r="395" spans="4:6" ht="12.75">
      <c r="D395" t="s">
        <v>111</v>
      </c>
      <c r="F395" s="2">
        <v>-2186.54</v>
      </c>
    </row>
    <row r="396" spans="4:6" ht="12.75">
      <c r="D396" t="s">
        <v>112</v>
      </c>
      <c r="F396" s="2">
        <v>-990.22</v>
      </c>
    </row>
    <row r="399" ht="15.75">
      <c r="B399" s="8" t="s">
        <v>101</v>
      </c>
    </row>
    <row r="400" ht="15.75">
      <c r="B400" s="8"/>
    </row>
    <row r="401" spans="3:7" ht="12.75">
      <c r="C401" s="4" t="s">
        <v>129</v>
      </c>
      <c r="G401" s="7">
        <f>SUM(F402:F408)</f>
        <v>2837.8600000000006</v>
      </c>
    </row>
    <row r="402" ht="12.75">
      <c r="D402" t="s">
        <v>238</v>
      </c>
    </row>
    <row r="403" ht="12.75">
      <c r="D403" t="s">
        <v>155</v>
      </c>
    </row>
    <row r="404" spans="4:6" ht="12.75">
      <c r="D404" t="s">
        <v>59</v>
      </c>
      <c r="F404" s="2">
        <v>1698.32</v>
      </c>
    </row>
    <row r="405" spans="4:6" ht="12.75">
      <c r="D405" t="s">
        <v>239</v>
      </c>
      <c r="F405" s="2">
        <v>1135.2</v>
      </c>
    </row>
    <row r="406" spans="4:6" ht="12.75">
      <c r="D406" t="s">
        <v>240</v>
      </c>
      <c r="F406" s="2">
        <v>3428.75</v>
      </c>
    </row>
    <row r="407" spans="4:6" ht="12.75">
      <c r="D407" t="s">
        <v>241</v>
      </c>
      <c r="F407" s="2">
        <v>-3428.75</v>
      </c>
    </row>
    <row r="408" spans="4:6" ht="12.75">
      <c r="D408" t="s">
        <v>243</v>
      </c>
      <c r="F408" s="2">
        <v>4.34</v>
      </c>
    </row>
    <row r="410" spans="3:8" ht="12.75">
      <c r="C410" s="4" t="s">
        <v>130</v>
      </c>
      <c r="H410" s="7">
        <f>F411</f>
        <v>3672.58</v>
      </c>
    </row>
    <row r="411" spans="3:6" ht="12.75">
      <c r="C411" s="4"/>
      <c r="D411" t="s">
        <v>242</v>
      </c>
      <c r="F411" s="2">
        <v>3672.58</v>
      </c>
    </row>
    <row r="412" ht="12.75">
      <c r="C412" s="4"/>
    </row>
    <row r="413" spans="7:8" ht="13.5" thickBot="1">
      <c r="G413" s="9"/>
      <c r="H413" s="9"/>
    </row>
    <row r="414" ht="13.5" thickTop="1">
      <c r="E414" s="5"/>
    </row>
    <row r="415" spans="5:8" ht="12.75">
      <c r="E415" s="6" t="s">
        <v>102</v>
      </c>
      <c r="F415" s="7"/>
      <c r="G415" s="7">
        <f>SUM(G13:G414)</f>
        <v>641922.31</v>
      </c>
      <c r="H415" s="7">
        <f>SUM(H13:H414)</f>
        <v>498276.27999999997</v>
      </c>
    </row>
    <row r="416" spans="5:6" ht="12.75">
      <c r="E416" s="1"/>
      <c r="F416" s="7"/>
    </row>
    <row r="417" spans="5:8" ht="15.75">
      <c r="E417" s="11" t="s">
        <v>131</v>
      </c>
      <c r="F417" s="11"/>
      <c r="G417" s="10">
        <f>G415+H415</f>
        <v>1140198.59</v>
      </c>
      <c r="H417" s="10"/>
    </row>
  </sheetData>
  <sheetProtection password="93BA" sheet="1" objects="1" scenarios="1"/>
  <mergeCells count="3">
    <mergeCell ref="G417:H417"/>
    <mergeCell ref="E417:F417"/>
    <mergeCell ref="A4:H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  <headerFooter alignWithMargins="0">
    <oddFooter>&amp;L&amp;P</oddFooter>
  </headerFooter>
  <rowBreaks count="6" manualBreakCount="6">
    <brk id="69" max="255" man="1"/>
    <brk id="138" max="255" man="1"/>
    <brk id="208" max="255" man="1"/>
    <brk id="275" max="255" man="1"/>
    <brk id="341" max="255" man="1"/>
    <brk id="3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Baptiste SIMON</cp:lastModifiedBy>
  <cp:lastPrinted>2008-05-08T00:25:21Z</cp:lastPrinted>
  <dcterms:created xsi:type="dcterms:W3CDTF">2006-02-23T16:04:53Z</dcterms:created>
  <dcterms:modified xsi:type="dcterms:W3CDTF">2009-01-05T10:20:13Z</dcterms:modified>
  <cp:category/>
  <cp:version/>
  <cp:contentType/>
  <cp:contentStatus/>
</cp:coreProperties>
</file>