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8070" activeTab="0"/>
  </bookViews>
  <sheets>
    <sheet name="BUDGET GROS TRAVAUX 2009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<sst xmlns="http://schemas.openxmlformats.org/spreadsheetml/2006/main" count="76" uniqueCount="68">
  <si>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DEMANDEUR /TRAVAUX</t>
  </si>
  <si>
    <t>Montant TOTAL (€/HT)</t>
  </si>
  <si>
    <t>MONTANT TOTAL T.T.C.</t>
  </si>
  <si>
    <t>TOTAL A</t>
  </si>
  <si>
    <t>TOTAL C</t>
  </si>
  <si>
    <t>TOTAL D</t>
  </si>
  <si>
    <t>TOTAL F</t>
  </si>
  <si>
    <t>TOTAL E</t>
  </si>
  <si>
    <t>Honoraires gestion ( € h.t. )</t>
  </si>
  <si>
    <t>T.V.A.</t>
  </si>
  <si>
    <t>TOTAL B</t>
  </si>
  <si>
    <t xml:space="preserve"> Copropriété</t>
  </si>
  <si>
    <t>Honoraires maîtrise d'œuvre ( € h.t. )</t>
  </si>
  <si>
    <t>Montant en €/h.t. à charge</t>
  </si>
  <si>
    <t xml:space="preserve">A. S. E. R. E. </t>
  </si>
  <si>
    <t>A - PERISCOPES  2</t>
  </si>
  <si>
    <t>A.1 -  Création d'une rampe accès handicapés</t>
  </si>
  <si>
    <t>G - UPSAL</t>
  </si>
  <si>
    <t>TOTAL  G</t>
  </si>
  <si>
    <t>H - RUE DE LOUVOIS</t>
  </si>
  <si>
    <t>H.1 - Réfection partielle voirie</t>
  </si>
  <si>
    <t>TOTAL  H</t>
  </si>
  <si>
    <t>I - DIVERS</t>
  </si>
  <si>
    <t>I.1 - Cloture CUS HABITAT / voirie tram</t>
  </si>
  <si>
    <t>I.2 - cloture MICHEL ANGE - TENNIS</t>
  </si>
  <si>
    <t>I.3 - Dalle béton jeux de Milan + Cloture</t>
  </si>
  <si>
    <t>I.4 - Trottoir en face de la Société Générale</t>
  </si>
  <si>
    <t>I.5 - Vendome</t>
  </si>
  <si>
    <t>I.6 - divers</t>
  </si>
  <si>
    <t>B - CENTRE COMMERCIAL</t>
  </si>
  <si>
    <t>B.1 - Mise à niveau trottoir rue de Leicester</t>
  </si>
  <si>
    <t>C - PERISCOPES  1</t>
  </si>
  <si>
    <t>C.1 -  Réfection étanchéité puis des aménagements extérieurs</t>
  </si>
  <si>
    <t>D - COLISEE</t>
  </si>
  <si>
    <t>D.1 - Réfection dallage autour de l'immeuble avec reprise des relevés étanchéité</t>
  </si>
  <si>
    <t>E - MICHEL ANGE - TENNIS</t>
  </si>
  <si>
    <t>E.1. Réaménagements des extérieurs</t>
  </si>
  <si>
    <t>F - IMMOBILIERE  3 F</t>
  </si>
  <si>
    <t>F.1- Refection de 6 bacs à fleurs</t>
  </si>
  <si>
    <t>F.2 - Reprise trottoir coté Gemeaux</t>
  </si>
  <si>
    <t>A - CENTRE COMMERCIAL</t>
  </si>
  <si>
    <t>A.1 - Mise à niveau trottoir rue de Boston</t>
  </si>
  <si>
    <t>B - CUS HABITAT</t>
  </si>
  <si>
    <t>TOTAL  A</t>
  </si>
  <si>
    <t>TOTAL  B</t>
  </si>
  <si>
    <t>B.1 - réfection parking à l'arrière des entrées 15 à 19 rue de Milan</t>
  </si>
  <si>
    <t>TOTAL  C</t>
  </si>
  <si>
    <t>( sous réserve de la décision de la CUS de reprendre l'ensemble du trottoir )</t>
  </si>
  <si>
    <t>( sous réserve d'une solution pour le dépôt )</t>
  </si>
  <si>
    <t>(sous réserve de l'accord écrit du syndicat en ce qui concerne l'étanchéité avec production du P.V. de l'AGO)</t>
  </si>
  <si>
    <t>( sous réserve de l'accord écrit du syndocat en ce qui concerne l'étanchéité avec production du P.V. de l'AGO )</t>
  </si>
  <si>
    <t>G.1 - mise en place de 3 aires de vélos</t>
  </si>
  <si>
    <t>C- UPSAL</t>
  </si>
  <si>
    <t>C.1 - Réfection placette  et espaces verts</t>
  </si>
  <si>
    <t>D - HANOI</t>
  </si>
  <si>
    <t xml:space="preserve">D.1 - Réfection voirie et pavage trottoir arrière de l'immeuble </t>
  </si>
  <si>
    <t>D.2 - Réfection des espaces verts sur l'aire de jeux désaffectée</t>
  </si>
  <si>
    <t>TOTAL  D</t>
  </si>
  <si>
    <t>E - PERISCOPES  2</t>
  </si>
  <si>
    <t>E.1 - reprise du dallage sur étanchéité existante</t>
  </si>
  <si>
    <t xml:space="preserve">TOTAL  E  </t>
  </si>
  <si>
    <t>G.2 - refection du trottoir au niveau pignon sud entrée n° 7</t>
  </si>
  <si>
    <t>TOTAL  I</t>
  </si>
  <si>
    <t xml:space="preserve">A S E R E </t>
  </si>
  <si>
    <t>Copropriété</t>
  </si>
  <si>
    <t>B)  ESTIMATION - PROGRAMME   2010</t>
  </si>
  <si>
    <t xml:space="preserve"> A) ESTIMATION - PROGRAMME   2009</t>
  </si>
  <si>
    <t>PROPOSITION   -   GROS TRAVAUX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</si>
</sst>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\ &quot;€&quot;"/>
    <numFmt numFmtId="166" formatCode="0.000"/>
    <numFmt numFmtId="167" formatCode="#,##0.000\ _€"/>
    <numFmt numFmtId="168" formatCode="#,##0.00\ &quot;€&quot;"/>
    <numFmt numFmtId="169" formatCode="#,##0.000\ &quot;€&quot;"/>
    <numFmt numFmtId="170" formatCode="#,##0.00\ _€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33" borderId="15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33" borderId="14" xfId="0" applyFont="1" applyFill="1" applyBorder="1" applyAlignment="1" quotePrefix="1">
      <alignment horizontal="left"/>
    </xf>
    <xf numFmtId="4" fontId="3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4" fillId="0" borderId="14" xfId="0" applyFont="1" applyBorder="1" applyAlignment="1">
      <alignment horizontal="left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1" xfId="0" applyFont="1" applyBorder="1" applyAlignment="1">
      <alignment horizontal="left" wrapText="1"/>
    </xf>
    <xf numFmtId="4" fontId="4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22" xfId="0" applyFont="1" applyBorder="1" applyAlignment="1">
      <alignment horizontal="right" wrapText="1"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right" wrapText="1"/>
    </xf>
    <xf numFmtId="4" fontId="3" fillId="0" borderId="28" xfId="0" applyNumberFormat="1" applyFont="1" applyBorder="1" applyAlignment="1">
      <alignment/>
    </xf>
    <xf numFmtId="4" fontId="3" fillId="33" borderId="29" xfId="0" applyNumberFormat="1" applyFont="1" applyFill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30" xfId="0" applyFont="1" applyBorder="1" applyAlignment="1">
      <alignment horizontal="right" wrapText="1"/>
    </xf>
    <xf numFmtId="4" fontId="3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left" wrapText="1"/>
    </xf>
    <xf numFmtId="4" fontId="6" fillId="0" borderId="12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49" fontId="3" fillId="34" borderId="26" xfId="0" applyNumberFormat="1" applyFont="1" applyFill="1" applyBorder="1" applyAlignment="1" quotePrefix="1">
      <alignment horizontal="center" vertical="center"/>
    </xf>
    <xf numFmtId="4" fontId="3" fillId="33" borderId="27" xfId="0" applyNumberFormat="1" applyFont="1" applyFill="1" applyBorder="1" applyAlignment="1">
      <alignment/>
    </xf>
    <xf numFmtId="4" fontId="6" fillId="0" borderId="3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4" fillId="0" borderId="33" xfId="0" applyFont="1" applyBorder="1" applyAlignment="1">
      <alignment horizontal="left" wrapText="1"/>
    </xf>
    <xf numFmtId="4" fontId="0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6" fillId="0" borderId="21" xfId="0" applyFont="1" applyBorder="1" applyAlignment="1">
      <alignment horizontal="left" wrapText="1"/>
    </xf>
    <xf numFmtId="0" fontId="0" fillId="0" borderId="36" xfId="0" applyBorder="1" applyAlignment="1">
      <alignment/>
    </xf>
    <xf numFmtId="0" fontId="4" fillId="0" borderId="21" xfId="0" applyFont="1" applyBorder="1" applyAlignment="1">
      <alignment horizontal="left"/>
    </xf>
    <xf numFmtId="0" fontId="3" fillId="33" borderId="37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33" borderId="15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55">
      <selection activeCell="F11" sqref="F11"/>
    </sheetView>
  </sheetViews>
  <sheetFormatPr defaultColWidth="11.421875" defaultRowHeight="12.75"/>
  <cols>
    <col min="1" max="1" width="56.421875" style="0" customWidth="1"/>
    <col min="2" max="3" width="14.140625" style="0" customWidth="1"/>
    <col min="4" max="4" width="16.28125" style="0" bestFit="1" customWidth="1"/>
    <col min="5" max="5" width="11.7109375" style="0" bestFit="1" customWidth="1"/>
  </cols>
  <sheetData>
    <row r="1" ht="12.75">
      <c r="A1" s="49" t="s">
        <v>14</v>
      </c>
    </row>
    <row r="3" ht="9.75" customHeight="1">
      <c r="A3" s="1"/>
    </row>
    <row r="4" spans="1:3" ht="18">
      <c r="A4" s="71" t="s">
        <v>67</v>
      </c>
      <c r="B4" s="71"/>
      <c r="C4" s="71"/>
    </row>
    <row r="5" ht="15.75">
      <c r="A5" s="3"/>
    </row>
    <row r="6" ht="15.75">
      <c r="A6" s="3"/>
    </row>
    <row r="7" ht="15.75">
      <c r="A7" s="2"/>
    </row>
    <row r="8" ht="20.25">
      <c r="A8" s="34"/>
    </row>
    <row r="9" spans="1:3" ht="15.75">
      <c r="A9" s="76" t="s">
        <v>66</v>
      </c>
      <c r="B9" s="76"/>
      <c r="C9" s="76"/>
    </row>
    <row r="10" spans="1:3" ht="15.75">
      <c r="A10" s="35"/>
      <c r="B10" s="35"/>
      <c r="C10" s="35"/>
    </row>
    <row r="11" ht="16.5" thickBot="1">
      <c r="A11" s="2"/>
    </row>
    <row r="12" spans="1:3" ht="22.5" customHeight="1" thickBot="1">
      <c r="A12" s="72" t="s">
        <v>0</v>
      </c>
      <c r="B12" s="77" t="s">
        <v>13</v>
      </c>
      <c r="C12" s="78"/>
    </row>
    <row r="13" spans="1:3" ht="22.5" customHeight="1" thickBot="1">
      <c r="A13" s="79"/>
      <c r="B13" s="65" t="s">
        <v>63</v>
      </c>
      <c r="C13" s="68" t="s">
        <v>64</v>
      </c>
    </row>
    <row r="14" spans="1:4" ht="12.75">
      <c r="A14" s="54"/>
      <c r="B14" s="66"/>
      <c r="C14" s="67"/>
      <c r="D14" s="53"/>
    </row>
    <row r="15" spans="1:3" ht="12.75">
      <c r="A15" s="8" t="s">
        <v>15</v>
      </c>
      <c r="B15" s="38"/>
      <c r="C15" s="39"/>
    </row>
    <row r="16" spans="1:3" ht="12.75">
      <c r="A16" s="23" t="s">
        <v>16</v>
      </c>
      <c r="B16" s="51">
        <v>4100</v>
      </c>
      <c r="C16" s="7"/>
    </row>
    <row r="17" spans="1:3" ht="12.75">
      <c r="A17" s="36" t="s">
        <v>3</v>
      </c>
      <c r="B17" s="6">
        <f>SUM(B15:B16)</f>
        <v>4100</v>
      </c>
      <c r="C17" s="7">
        <f>SUM(C15:C16)</f>
        <v>0</v>
      </c>
    </row>
    <row r="18" spans="1:3" ht="12.75">
      <c r="A18" s="40"/>
      <c r="B18" s="4"/>
      <c r="C18" s="5"/>
    </row>
    <row r="19" spans="1:3" ht="12.75">
      <c r="A19" s="8" t="s">
        <v>29</v>
      </c>
      <c r="B19" s="38"/>
      <c r="C19" s="39"/>
    </row>
    <row r="20" spans="1:3" ht="12.75">
      <c r="A20" s="20" t="s">
        <v>30</v>
      </c>
      <c r="B20" s="38">
        <v>22200</v>
      </c>
      <c r="C20" s="39"/>
    </row>
    <row r="21" spans="1:3" ht="12.75">
      <c r="A21" s="27" t="s">
        <v>10</v>
      </c>
      <c r="B21" s="18">
        <f>SUM(B19:B20)</f>
        <v>22200</v>
      </c>
      <c r="C21" s="19">
        <f>SUM(C19:C20)</f>
        <v>0</v>
      </c>
    </row>
    <row r="22" spans="1:3" ht="12.75">
      <c r="A22" s="40"/>
      <c r="B22" s="4"/>
      <c r="C22" s="5"/>
    </row>
    <row r="23" spans="1:3" ht="12.75">
      <c r="A23" s="8" t="s">
        <v>31</v>
      </c>
      <c r="B23" s="38">
        <v>151100</v>
      </c>
      <c r="C23" s="39">
        <v>34200</v>
      </c>
    </row>
    <row r="24" spans="1:3" ht="12.75">
      <c r="A24" s="23" t="s">
        <v>32</v>
      </c>
      <c r="B24" s="6"/>
      <c r="C24" s="7"/>
    </row>
    <row r="25" spans="1:3" ht="12.75">
      <c r="A25" s="36" t="s">
        <v>4</v>
      </c>
      <c r="B25" s="6">
        <f>SUM(B23:B24)</f>
        <v>151100</v>
      </c>
      <c r="C25" s="7">
        <f>SUM(C23:C24)</f>
        <v>34200</v>
      </c>
    </row>
    <row r="26" spans="1:3" ht="12.75">
      <c r="A26" s="40"/>
      <c r="B26" s="4"/>
      <c r="C26" s="5"/>
    </row>
    <row r="27" spans="1:3" ht="12.75">
      <c r="A27" s="8" t="s">
        <v>33</v>
      </c>
      <c r="B27" s="38">
        <v>31000</v>
      </c>
      <c r="C27" s="39">
        <v>19400</v>
      </c>
    </row>
    <row r="28" spans="1:3" ht="12.75" customHeight="1">
      <c r="A28" s="23" t="s">
        <v>34</v>
      </c>
      <c r="B28" s="21"/>
      <c r="C28" s="5"/>
    </row>
    <row r="29" spans="1:3" ht="12.75">
      <c r="A29" s="27" t="s">
        <v>5</v>
      </c>
      <c r="B29" s="18">
        <f>SUM(B27:B28)</f>
        <v>31000</v>
      </c>
      <c r="C29" s="19">
        <f>SUM(C27:C28)</f>
        <v>19400</v>
      </c>
    </row>
    <row r="30" spans="1:3" ht="12.75">
      <c r="A30" s="40"/>
      <c r="B30" s="4"/>
      <c r="C30" s="5"/>
    </row>
    <row r="31" spans="1:3" ht="12.75">
      <c r="A31" s="8" t="s">
        <v>35</v>
      </c>
      <c r="B31" s="38">
        <v>79300</v>
      </c>
      <c r="C31" s="5"/>
    </row>
    <row r="32" spans="1:3" ht="12.75">
      <c r="A32" s="23" t="s">
        <v>36</v>
      </c>
      <c r="B32" s="6"/>
      <c r="C32" s="7"/>
    </row>
    <row r="33" spans="1:3" ht="12.75">
      <c r="A33" s="27" t="s">
        <v>7</v>
      </c>
      <c r="B33" s="18">
        <f>SUM(B31:B32)</f>
        <v>79300</v>
      </c>
      <c r="C33" s="19">
        <v>0</v>
      </c>
    </row>
    <row r="34" spans="1:3" ht="12.75">
      <c r="A34" s="40"/>
      <c r="B34" s="4"/>
      <c r="C34" s="5"/>
    </row>
    <row r="35" spans="1:3" ht="12.75">
      <c r="A35" s="8" t="s">
        <v>37</v>
      </c>
      <c r="B35" s="38"/>
      <c r="C35" s="39"/>
    </row>
    <row r="36" spans="1:3" ht="12.75">
      <c r="A36" s="20" t="s">
        <v>38</v>
      </c>
      <c r="B36" s="38">
        <v>33200</v>
      </c>
      <c r="C36" s="37"/>
    </row>
    <row r="37" spans="1:3" ht="12.75">
      <c r="A37" s="20" t="s">
        <v>39</v>
      </c>
      <c r="B37" s="38">
        <v>9700</v>
      </c>
      <c r="C37" s="37"/>
    </row>
    <row r="38" spans="1:3" ht="12.75">
      <c r="A38" s="27" t="s">
        <v>6</v>
      </c>
      <c r="B38" s="18">
        <f>SUM(B36:B37)</f>
        <v>42900</v>
      </c>
      <c r="C38" s="41">
        <f>SUM(C35:C36)</f>
        <v>0</v>
      </c>
    </row>
    <row r="39" spans="1:3" ht="12.75">
      <c r="A39" s="40"/>
      <c r="B39" s="4"/>
      <c r="C39" s="5"/>
    </row>
    <row r="40" spans="1:3" ht="12.75">
      <c r="A40" s="25" t="s">
        <v>17</v>
      </c>
      <c r="B40" s="38"/>
      <c r="C40" s="5"/>
    </row>
    <row r="41" spans="1:3" ht="12.75">
      <c r="A41" s="17" t="s">
        <v>51</v>
      </c>
      <c r="B41" s="38">
        <v>7100</v>
      </c>
      <c r="C41" s="5"/>
    </row>
    <row r="42" spans="1:3" ht="12.75">
      <c r="A42" s="64" t="s">
        <v>61</v>
      </c>
      <c r="B42" s="51">
        <v>21600</v>
      </c>
      <c r="C42" s="7"/>
    </row>
    <row r="43" spans="1:3" ht="12.75">
      <c r="A43" s="36" t="s">
        <v>18</v>
      </c>
      <c r="B43" s="6">
        <f>SUM(B40:B42)</f>
        <v>28700</v>
      </c>
      <c r="C43" s="7">
        <v>0</v>
      </c>
    </row>
    <row r="44" spans="1:3" ht="12.75">
      <c r="A44" s="40"/>
      <c r="B44" s="4"/>
      <c r="C44" s="5"/>
    </row>
    <row r="45" spans="1:3" ht="12.75">
      <c r="A45" s="8" t="s">
        <v>19</v>
      </c>
      <c r="B45" s="38">
        <v>9800</v>
      </c>
      <c r="C45" s="39"/>
    </row>
    <row r="46" spans="1:3" ht="12.75">
      <c r="A46" s="23" t="s">
        <v>20</v>
      </c>
      <c r="B46" s="24"/>
      <c r="C46" s="7"/>
    </row>
    <row r="47" spans="1:3" ht="12.75">
      <c r="A47" s="36" t="s">
        <v>21</v>
      </c>
      <c r="B47" s="6">
        <f>SUM(B45:B46)</f>
        <v>9800</v>
      </c>
      <c r="C47" s="7">
        <v>0</v>
      </c>
    </row>
    <row r="48" spans="1:3" ht="12.75">
      <c r="A48" s="40"/>
      <c r="B48" s="4"/>
      <c r="C48" s="5"/>
    </row>
    <row r="49" spans="1:3" ht="12.75">
      <c r="A49" s="8" t="s">
        <v>22</v>
      </c>
      <c r="B49" s="21"/>
      <c r="C49" s="5"/>
    </row>
    <row r="50" spans="1:3" ht="12.75">
      <c r="A50" s="20" t="s">
        <v>23</v>
      </c>
      <c r="B50" s="38">
        <v>4000</v>
      </c>
      <c r="C50" s="5"/>
    </row>
    <row r="51" spans="1:3" ht="12.75">
      <c r="A51" s="20" t="s">
        <v>24</v>
      </c>
      <c r="B51" s="38">
        <v>3000</v>
      </c>
      <c r="C51" s="5"/>
    </row>
    <row r="52" spans="1:3" ht="12.75">
      <c r="A52" s="20" t="s">
        <v>25</v>
      </c>
      <c r="B52" s="38">
        <v>10000</v>
      </c>
      <c r="C52" s="5"/>
    </row>
    <row r="53" spans="1:3" ht="12.75">
      <c r="A53" s="20" t="s">
        <v>26</v>
      </c>
      <c r="B53" s="38">
        <v>2200</v>
      </c>
      <c r="C53" s="5"/>
    </row>
    <row r="54" spans="1:3" ht="12.75">
      <c r="A54" s="20" t="s">
        <v>27</v>
      </c>
      <c r="B54" s="38">
        <v>1000</v>
      </c>
      <c r="C54" s="5"/>
    </row>
    <row r="55" spans="1:3" ht="12.75">
      <c r="A55" s="20" t="s">
        <v>28</v>
      </c>
      <c r="B55" s="38">
        <v>20000</v>
      </c>
      <c r="C55" s="5"/>
    </row>
    <row r="56" spans="1:3" ht="12.75">
      <c r="A56" s="27" t="s">
        <v>62</v>
      </c>
      <c r="B56" s="18">
        <f>SUM(B49:B55)</f>
        <v>40200</v>
      </c>
      <c r="C56" s="19">
        <v>0</v>
      </c>
    </row>
    <row r="57" spans="1:3" ht="13.5" thickBot="1">
      <c r="A57" s="20"/>
      <c r="B57" s="21"/>
      <c r="C57" s="22"/>
    </row>
    <row r="58" spans="1:5" ht="20.25" customHeight="1">
      <c r="A58" s="9" t="s">
        <v>1</v>
      </c>
      <c r="B58" s="10">
        <f>B17+B21+B25+B29+B33+B38+B43+B47+B56</f>
        <v>409300</v>
      </c>
      <c r="C58" s="55">
        <f>C17+C21+C25+C29+C33+C38+C43+C47+C56</f>
        <v>53600</v>
      </c>
      <c r="E58" s="11"/>
    </row>
    <row r="59" spans="1:3" ht="12.75">
      <c r="A59" s="12"/>
      <c r="B59" s="13"/>
      <c r="C59" s="14"/>
    </row>
    <row r="60" spans="1:3" ht="12.75">
      <c r="A60" s="26" t="s">
        <v>12</v>
      </c>
      <c r="B60" s="13">
        <f>ROUND(B58*6.65/100,0)</f>
        <v>27218</v>
      </c>
      <c r="C60" s="28">
        <f>ROUND(C58*6.65/100,0)</f>
        <v>3564</v>
      </c>
    </row>
    <row r="61" spans="1:3" ht="12.75">
      <c r="A61" s="26" t="s">
        <v>8</v>
      </c>
      <c r="B61" s="13">
        <f>ROUND((B58+B60)*2/100,0)</f>
        <v>8730</v>
      </c>
      <c r="C61" s="28">
        <f>ROUND((C58+C60)*2/100,0)</f>
        <v>1143</v>
      </c>
    </row>
    <row r="62" spans="1:3" ht="12.75">
      <c r="A62" s="26" t="s">
        <v>9</v>
      </c>
      <c r="B62" s="13">
        <f>ROUND((B58+B60)*5.5/100+B61*19.6/100,0)</f>
        <v>25720</v>
      </c>
      <c r="C62" s="28">
        <f>ROUND((C58+C60)*5.5/100+C61*19.6/100,0)</f>
        <v>3368</v>
      </c>
    </row>
    <row r="63" spans="1:3" ht="12.75">
      <c r="A63" s="12"/>
      <c r="B63" s="13"/>
      <c r="C63" s="14"/>
    </row>
    <row r="64" spans="1:3" ht="13.5" thickBot="1">
      <c r="A64" s="15" t="s">
        <v>2</v>
      </c>
      <c r="B64" s="16">
        <f>SUM(B58:B63)</f>
        <v>470968</v>
      </c>
      <c r="C64" s="42">
        <f>SUM(C58:C63)</f>
        <v>61675</v>
      </c>
    </row>
    <row r="71" spans="1:3" ht="15.75">
      <c r="A71" s="76" t="s">
        <v>65</v>
      </c>
      <c r="B71" s="76"/>
      <c r="C71" s="76"/>
    </row>
    <row r="72" spans="1:3" ht="15.75">
      <c r="A72" s="35"/>
      <c r="B72" s="35"/>
      <c r="C72" s="35"/>
    </row>
    <row r="73" ht="13.5" thickBot="1"/>
    <row r="74" spans="1:3" ht="22.5" customHeight="1">
      <c r="A74" s="72" t="s">
        <v>0</v>
      </c>
      <c r="B74" s="74" t="s">
        <v>13</v>
      </c>
      <c r="C74" s="75"/>
    </row>
    <row r="75" spans="1:3" ht="22.5" customHeight="1" thickBot="1">
      <c r="A75" s="73"/>
      <c r="B75" s="69" t="s">
        <v>63</v>
      </c>
      <c r="C75" s="70" t="s">
        <v>11</v>
      </c>
    </row>
    <row r="76" spans="1:3" ht="12.75">
      <c r="A76" s="32"/>
      <c r="B76" s="31"/>
      <c r="C76" s="33"/>
    </row>
    <row r="77" spans="1:3" ht="12.75">
      <c r="A77" s="8" t="s">
        <v>40</v>
      </c>
      <c r="B77" s="4"/>
      <c r="C77" s="5"/>
    </row>
    <row r="78" spans="1:3" ht="12.75">
      <c r="A78" s="50" t="s">
        <v>41</v>
      </c>
      <c r="B78" s="52">
        <v>23300</v>
      </c>
      <c r="C78" s="57"/>
    </row>
    <row r="79" spans="1:3" ht="12.75">
      <c r="A79" s="58" t="s">
        <v>47</v>
      </c>
      <c r="B79" s="56"/>
      <c r="C79" s="59"/>
    </row>
    <row r="80" spans="1:3" ht="12.75">
      <c r="A80" s="36" t="s">
        <v>43</v>
      </c>
      <c r="B80" s="6">
        <f>SUM(B78)</f>
        <v>23300</v>
      </c>
      <c r="C80" s="7">
        <v>0</v>
      </c>
    </row>
    <row r="81" spans="1:3" ht="12.75">
      <c r="A81" s="32"/>
      <c r="B81" s="63"/>
      <c r="C81" s="30"/>
    </row>
    <row r="82" spans="1:3" ht="12.75">
      <c r="A82" s="25" t="s">
        <v>42</v>
      </c>
      <c r="B82" s="38">
        <v>118500</v>
      </c>
      <c r="C82" s="39"/>
    </row>
    <row r="83" spans="1:3" ht="12.75">
      <c r="A83" s="17" t="s">
        <v>45</v>
      </c>
      <c r="B83" s="21"/>
      <c r="C83" s="22"/>
    </row>
    <row r="84" spans="1:3" ht="12.75">
      <c r="A84" s="17" t="s">
        <v>48</v>
      </c>
      <c r="B84" s="21"/>
      <c r="C84" s="22"/>
    </row>
    <row r="85" spans="1:3" ht="12.75">
      <c r="A85" s="27" t="s">
        <v>44</v>
      </c>
      <c r="B85" s="18">
        <f>SUM(B82:B83)</f>
        <v>118500</v>
      </c>
      <c r="C85" s="41">
        <f>SUM(C82:C83)</f>
        <v>0</v>
      </c>
    </row>
    <row r="86" spans="1:3" ht="12.75">
      <c r="A86" s="40"/>
      <c r="B86" s="4"/>
      <c r="C86" s="5"/>
    </row>
    <row r="87" spans="1:3" ht="12.75">
      <c r="A87" s="8" t="s">
        <v>52</v>
      </c>
      <c r="B87" s="38">
        <v>27960</v>
      </c>
      <c r="C87" s="5"/>
    </row>
    <row r="88" spans="1:3" ht="12.75">
      <c r="A88" s="62" t="s">
        <v>53</v>
      </c>
      <c r="B88" s="51"/>
      <c r="C88" s="7"/>
    </row>
    <row r="89" spans="1:3" ht="12.75">
      <c r="A89" s="36" t="s">
        <v>46</v>
      </c>
      <c r="B89" s="6">
        <f>SUM(B87:B88)</f>
        <v>27960</v>
      </c>
      <c r="C89" s="7"/>
    </row>
    <row r="90" spans="1:3" ht="12.75">
      <c r="A90" s="40"/>
      <c r="B90" s="4"/>
      <c r="C90" s="5"/>
    </row>
    <row r="91" spans="1:3" ht="12.75">
      <c r="A91" s="25" t="s">
        <v>54</v>
      </c>
      <c r="B91" s="38"/>
      <c r="C91" s="5"/>
    </row>
    <row r="92" spans="1:3" ht="12.75">
      <c r="A92" s="20" t="s">
        <v>55</v>
      </c>
      <c r="B92" s="38">
        <v>41200</v>
      </c>
      <c r="C92" s="39">
        <v>15500</v>
      </c>
    </row>
    <row r="93" spans="1:3" ht="22.5">
      <c r="A93" s="20" t="s">
        <v>49</v>
      </c>
      <c r="B93" s="38"/>
      <c r="C93" s="5"/>
    </row>
    <row r="94" spans="1:3" ht="12.75">
      <c r="A94" s="23" t="s">
        <v>56</v>
      </c>
      <c r="B94" s="51">
        <v>35700</v>
      </c>
      <c r="C94" s="7"/>
    </row>
    <row r="95" spans="1:3" ht="12.75">
      <c r="A95" s="36" t="s">
        <v>57</v>
      </c>
      <c r="B95" s="6">
        <f>SUM(B91:B94)</f>
        <v>76900</v>
      </c>
      <c r="C95" s="7">
        <f>SUM(C92:C94)</f>
        <v>15500</v>
      </c>
    </row>
    <row r="96" spans="1:3" ht="12.75">
      <c r="A96" s="40"/>
      <c r="B96" s="4"/>
      <c r="C96" s="5"/>
    </row>
    <row r="97" spans="1:3" ht="12.75">
      <c r="A97" s="43" t="s">
        <v>58</v>
      </c>
      <c r="B97" s="47"/>
      <c r="C97" s="48"/>
    </row>
    <row r="98" spans="1:3" ht="12.75">
      <c r="A98" s="44" t="s">
        <v>59</v>
      </c>
      <c r="B98" s="38">
        <v>69100</v>
      </c>
      <c r="C98" s="39">
        <v>18700</v>
      </c>
    </row>
    <row r="99" spans="1:3" ht="22.5">
      <c r="A99" s="50" t="s">
        <v>50</v>
      </c>
      <c r="B99" s="38"/>
      <c r="C99" s="39"/>
    </row>
    <row r="100" spans="1:3" ht="12.75">
      <c r="A100" s="45" t="s">
        <v>60</v>
      </c>
      <c r="B100" s="18">
        <f>SUM(B98:B98)</f>
        <v>69100</v>
      </c>
      <c r="C100" s="41">
        <f>SUM(C98:C98)</f>
        <v>18700</v>
      </c>
    </row>
    <row r="101" spans="1:3" ht="13.5" thickBot="1">
      <c r="A101" s="60"/>
      <c r="B101" s="46"/>
      <c r="C101" s="61"/>
    </row>
    <row r="102" spans="1:3" ht="12.75">
      <c r="A102" s="9" t="s">
        <v>1</v>
      </c>
      <c r="B102" s="10">
        <f>B80+B85+B89+B95+B100</f>
        <v>315760</v>
      </c>
      <c r="C102" s="10">
        <f>C80+C85+C89+C95+C100</f>
        <v>34200</v>
      </c>
    </row>
    <row r="103" spans="1:3" ht="12.75">
      <c r="A103" s="12"/>
      <c r="B103" s="13"/>
      <c r="C103" s="14"/>
    </row>
    <row r="104" spans="1:3" ht="12.75">
      <c r="A104" s="26" t="s">
        <v>12</v>
      </c>
      <c r="B104" s="13">
        <f>ROUND(B102*6.65/100,0)</f>
        <v>20998</v>
      </c>
      <c r="C104" s="28">
        <f>ROUND(C102*6.65/100,0)</f>
        <v>2274</v>
      </c>
    </row>
    <row r="105" spans="1:3" ht="12.75">
      <c r="A105" s="26" t="s">
        <v>8</v>
      </c>
      <c r="B105" s="13">
        <f>ROUND((B102+131)*2/100,0)</f>
        <v>6318</v>
      </c>
      <c r="C105" s="28">
        <f>ROUND((C102+131)*2/100,0)</f>
        <v>687</v>
      </c>
    </row>
    <row r="106" spans="1:3" ht="12.75">
      <c r="A106" s="26" t="s">
        <v>9</v>
      </c>
      <c r="B106" s="13">
        <f>ROUND((B102+B104)*5.5/100+B105*19.6/100,0)</f>
        <v>19760</v>
      </c>
      <c r="C106" s="28">
        <f>ROUND((C102+C104)*5.5/100+C105*19.6/100,0)</f>
        <v>2141</v>
      </c>
    </row>
    <row r="107" spans="1:3" ht="12.75">
      <c r="A107" s="12"/>
      <c r="B107" s="13"/>
      <c r="C107" s="14"/>
    </row>
    <row r="108" spans="1:3" ht="13.5" thickBot="1">
      <c r="A108" s="15" t="s">
        <v>2</v>
      </c>
      <c r="B108" s="16">
        <f>SUM(B102:B107)</f>
        <v>362836</v>
      </c>
      <c r="C108" s="29">
        <f>SUM(C102:C107)</f>
        <v>39302</v>
      </c>
    </row>
  </sheetData>
  <sheetProtection password="93BA" sheet="1" objects="1" scenarios="1"/>
  <mergeCells count="7">
    <mergeCell ref="A4:C4"/>
    <mergeCell ref="A74:A75"/>
    <mergeCell ref="B74:C74"/>
    <mergeCell ref="A9:C9"/>
    <mergeCell ref="B12:C12"/>
    <mergeCell ref="A71:C71"/>
    <mergeCell ref="A12:A13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8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SERUE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 Merdjani</dc:creator>
  <cp:keywords/>
  <dc:description/>
  <cp:lastModifiedBy>Baptiste SIMON</cp:lastModifiedBy>
  <cp:lastPrinted>2008-12-22T12:44:46Z</cp:lastPrinted>
  <dcterms:created xsi:type="dcterms:W3CDTF">2003-11-17T13:24:35Z</dcterms:created>
  <dcterms:modified xsi:type="dcterms:W3CDTF">2009-01-05T10:19:46Z</dcterms:modified>
  <cp:category/>
  <cp:version/>
  <cp:contentType/>
  <cp:contentStatus/>
</cp:coreProperties>
</file>