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60" windowWidth="15135" windowHeight="9300" activeTab="0"/>
  </bookViews>
  <sheets>
    <sheet name="DEPENSES 2008" sheetId="1" r:id="rId1"/>
  </sheets>
  <definedNames/>
  <calcPr fullCalcOnLoad="1"/>
</workbook>
</file>

<file path=xl/sharedStrings.xml><?xml version="1.0" encoding="utf-8"?>
<sst xmlns="http://schemas.openxmlformats.org/spreadsheetml/2006/main" count="284" uniqueCount="246">
  <si>
    <t>CHARGES GENERALES</t>
  </si>
  <si>
    <t>Honoraires de gestion</t>
  </si>
  <si>
    <t>Frais de gestion</t>
  </si>
  <si>
    <t>Honoraires divers</t>
  </si>
  <si>
    <t>non récupérables</t>
  </si>
  <si>
    <t>récupérables</t>
  </si>
  <si>
    <t>Consommation électrique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</si>
  <si>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</si>
  <si>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</si>
  <si>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</si>
  <si>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</si>
  <si>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</si>
  <si>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</si>
  <si>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</si>
  <si>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</si>
  <si>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</si>
  <si>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</si>
  <si>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Assurance R.C. Personnel</t>
  </si>
  <si>
    <t>Salires bruts</t>
  </si>
  <si>
    <t>Charges sociales, tickets restaurants</t>
  </si>
  <si>
    <t>Charges sociales diverses</t>
  </si>
  <si>
    <t>CHARGES IMMOBILIERES</t>
  </si>
  <si>
    <t>Cybermut</t>
  </si>
  <si>
    <t>AOL</t>
  </si>
  <si>
    <t>Office dépôt</t>
  </si>
  <si>
    <t>La Poste</t>
  </si>
  <si>
    <t>Divers</t>
  </si>
  <si>
    <t>Copie Center, photocopies</t>
  </si>
  <si>
    <t>URSSAF</t>
  </si>
  <si>
    <t>ASSEDIC</t>
  </si>
  <si>
    <t>TAXES sur SALAIRES</t>
  </si>
  <si>
    <t>IPRIS</t>
  </si>
  <si>
    <t>IRRAPRI</t>
  </si>
  <si>
    <t>SWISS LIFE</t>
  </si>
  <si>
    <t>Tickets restaurant</t>
  </si>
  <si>
    <t>FONGECIF</t>
  </si>
  <si>
    <t>Tickets restaurant, quote part salarié</t>
  </si>
  <si>
    <t>Médecine du travail</t>
  </si>
  <si>
    <t>Atac</t>
  </si>
  <si>
    <t>Pharmacie Vauban</t>
  </si>
  <si>
    <t>AES</t>
  </si>
  <si>
    <t>Locaux ASERE propriétaire</t>
  </si>
  <si>
    <t>Centre Commercial T1</t>
  </si>
  <si>
    <t>Centre Commercial T 2</t>
  </si>
  <si>
    <t>IGA, blvd Victoire</t>
  </si>
  <si>
    <t>Locaux ASERE locataire</t>
  </si>
  <si>
    <t>Entretien locaux ASERE</t>
  </si>
  <si>
    <t>Impôts fonciers</t>
  </si>
  <si>
    <t>Centre Commercial Victoire</t>
  </si>
  <si>
    <t>ACHATS</t>
  </si>
  <si>
    <t>Achats matériel, outillage</t>
  </si>
  <si>
    <t>Siehr</t>
  </si>
  <si>
    <t>Achats arbres et tailles</t>
  </si>
  <si>
    <t>Voegel</t>
  </si>
  <si>
    <t>Achats bancs et corbeilles</t>
  </si>
  <si>
    <t>Achats matériel électrique</t>
  </si>
  <si>
    <t>Achats divers</t>
  </si>
  <si>
    <t>Achats végétaux</t>
  </si>
  <si>
    <t>Nungesser</t>
  </si>
  <si>
    <t>Achat matériel de nettoyage</t>
  </si>
  <si>
    <t>Achats quincaillerie</t>
  </si>
  <si>
    <t>Achats peinture</t>
  </si>
  <si>
    <t>Achats sel, sable, ciment, etc ..</t>
  </si>
  <si>
    <t>Levy Frey</t>
  </si>
  <si>
    <t>ENTRETIEN MATERIEL</t>
  </si>
  <si>
    <t>Assurance Flotte</t>
  </si>
  <si>
    <t>Assurance Bris de machine</t>
  </si>
  <si>
    <t>Matériel, amortissement</t>
  </si>
  <si>
    <t>Matériel, consommation essence, huile, etc ..</t>
  </si>
  <si>
    <t>Matériel, entretien, réparation</t>
  </si>
  <si>
    <t>ENTRETIEN GENERAL</t>
  </si>
  <si>
    <t>Réfection des pelouses</t>
  </si>
  <si>
    <t>Pose chicanes, arceaux vélos</t>
  </si>
  <si>
    <t>Semak</t>
  </si>
  <si>
    <t>Entretien divers</t>
  </si>
  <si>
    <t>Enlèvements déchets, poubelles</t>
  </si>
  <si>
    <t>Entretien bassins</t>
  </si>
  <si>
    <t>Entretien jeux, bancs, grillages</t>
  </si>
  <si>
    <t>Marquage au sol</t>
  </si>
  <si>
    <t>DACD</t>
  </si>
  <si>
    <t>TRAVAUX EN REGIE</t>
  </si>
  <si>
    <t>Abattage des arbres dangereux</t>
  </si>
  <si>
    <t>Dépose des jeux, mise en conformité</t>
  </si>
  <si>
    <t xml:space="preserve">Sater </t>
  </si>
  <si>
    <t>Sater</t>
  </si>
  <si>
    <t>Location matériel, nacelles</t>
  </si>
  <si>
    <t>Serue Ingénierie</t>
  </si>
  <si>
    <t>PRODUITS</t>
  </si>
  <si>
    <t>Produits financiers et exceptionnels</t>
  </si>
  <si>
    <t>PARKING  ROME</t>
  </si>
  <si>
    <t>Sous TOTAUX</t>
  </si>
  <si>
    <t>France Télécom</t>
  </si>
  <si>
    <t>Centre Commercial T1 + T2</t>
  </si>
  <si>
    <t>Remplacement des mâts d'éclairage</t>
  </si>
  <si>
    <t>intérêts bon de caisse</t>
  </si>
  <si>
    <t>intérêts tonic 602</t>
  </si>
  <si>
    <t>intérêts tonic 604</t>
  </si>
  <si>
    <t>intérêts livret bleu</t>
  </si>
  <si>
    <t>intérêts livret orange</t>
  </si>
  <si>
    <t>Achats engrais et  désherbants</t>
  </si>
  <si>
    <t>Élagage grands arbres</t>
  </si>
  <si>
    <t>Orange</t>
  </si>
  <si>
    <t>Sati</t>
  </si>
  <si>
    <t>Lot N, tennis</t>
  </si>
  <si>
    <t xml:space="preserve">Muller Vogel </t>
  </si>
  <si>
    <t>Point Service</t>
  </si>
  <si>
    <t xml:space="preserve">Siehr </t>
  </si>
  <si>
    <t>Recettes diverses</t>
  </si>
  <si>
    <t>Recettes location Tennis</t>
  </si>
  <si>
    <t>Travaux sur bornes</t>
  </si>
  <si>
    <t>Entretien bornes</t>
  </si>
  <si>
    <t>TOTAL  GENERAL</t>
  </si>
  <si>
    <t>Eclairage de Noël</t>
  </si>
  <si>
    <t>Stan Carbonne</t>
  </si>
  <si>
    <t>JMS ( 2 factures )</t>
  </si>
  <si>
    <t>Ott - multirisque professionnelle</t>
  </si>
  <si>
    <t xml:space="preserve">Précompte salariés URSSAF et autres </t>
  </si>
  <si>
    <t>Audit général des gros arbres</t>
  </si>
  <si>
    <t>Modyf</t>
  </si>
  <si>
    <t xml:space="preserve">Vachette </t>
  </si>
  <si>
    <t>SCEA Geny ( 4 factures )</t>
  </si>
  <si>
    <t xml:space="preserve">Leroy Merlin </t>
  </si>
  <si>
    <t>Cine</t>
  </si>
  <si>
    <t>Matériel, assurances,  ….</t>
  </si>
  <si>
    <t>Maeder ( 12 factures )</t>
  </si>
  <si>
    <t>Europauto ( 4 factures )</t>
  </si>
  <si>
    <t>Nungesser ( 3 factures )</t>
  </si>
  <si>
    <t>Botanic</t>
  </si>
  <si>
    <t>Krieger ( 2 factures )</t>
  </si>
  <si>
    <t>Siehr ( 7 factures )</t>
  </si>
  <si>
    <t xml:space="preserve">Muller </t>
  </si>
  <si>
    <t xml:space="preserve">Krieger  </t>
  </si>
  <si>
    <t>Maçonnerie</t>
  </si>
  <si>
    <t>AVENTIN</t>
  </si>
  <si>
    <t>VAUBAN</t>
  </si>
  <si>
    <t>CITADELLE</t>
  </si>
  <si>
    <t>BASSINS AVENUE DE GAULLE</t>
  </si>
  <si>
    <t>SAI, contrat entretien complet</t>
  </si>
  <si>
    <t>Entretien avaloirs, puisards</t>
  </si>
  <si>
    <t>Lehmann</t>
  </si>
  <si>
    <t>DIVERS .</t>
  </si>
  <si>
    <t>Sater, divers</t>
  </si>
  <si>
    <t>versements tennis club</t>
  </si>
  <si>
    <t>Végétaux dans le cadre des gros travaux</t>
  </si>
  <si>
    <t>Naegely ( 2 factures )</t>
  </si>
  <si>
    <t xml:space="preserve">ASERE  --  RELEVE  DES  DEPENSES  --  ANNEE  2008  </t>
  </si>
  <si>
    <t>Frais des  3  A.G.O.</t>
  </si>
  <si>
    <t>Logiciel paie</t>
  </si>
  <si>
    <t>Site Internet</t>
  </si>
  <si>
    <t>STA Informatique</t>
  </si>
  <si>
    <t>Président, honoraires 2008</t>
  </si>
  <si>
    <t>Magellan - provision   / HANOI II</t>
  </si>
  <si>
    <t>Magellan, décompte étude DSP chauffage</t>
  </si>
  <si>
    <t>Me Weyl, acpte procédure paiement HAIPHONG</t>
  </si>
  <si>
    <t>février / mars</t>
  </si>
  <si>
    <t>Ott - contrat RC entreprises</t>
  </si>
  <si>
    <t xml:space="preserve">Me Groell, 2 significations </t>
  </si>
  <si>
    <t>Socotec</t>
  </si>
  <si>
    <t>Stievenard</t>
  </si>
  <si>
    <t>Port autonome de Stbg</t>
  </si>
  <si>
    <t>Menza Concept</t>
  </si>
  <si>
    <t>Toussaint</t>
  </si>
  <si>
    <t>Vachette ( 3 factures )</t>
  </si>
  <si>
    <t>Stan Carbone ( 2 factures )</t>
  </si>
  <si>
    <t>CGED ( 18 factures )</t>
  </si>
  <si>
    <t>Deco - 6 ( 3 factures )</t>
  </si>
  <si>
    <t>Siehr ( 5 factures )</t>
  </si>
  <si>
    <t>Cemex ( 2 factures )</t>
  </si>
  <si>
    <t>Holcim ( 4 factures )</t>
  </si>
  <si>
    <t>Toussaint ( 2 factures )</t>
  </si>
  <si>
    <t>Leroy Merlin ( 10 factures )</t>
  </si>
  <si>
    <t>Castorama ( 2 factures )</t>
  </si>
  <si>
    <t>Brico dépôt</t>
  </si>
  <si>
    <t>Service minute</t>
  </si>
  <si>
    <t>Floréal ( 11 factures )</t>
  </si>
  <si>
    <t>Kammerer ( 2 factures )</t>
  </si>
  <si>
    <t>Naegely ( 5 factures )</t>
  </si>
  <si>
    <t>Gartfeld ( 2 factures )</t>
  </si>
  <si>
    <t>Toscana ( 2 factures )</t>
  </si>
  <si>
    <t>Verver</t>
  </si>
  <si>
    <t>Comptoir Agricole ( 3 factures )</t>
  </si>
  <si>
    <t>Krauth ( 4 factures )</t>
  </si>
  <si>
    <t>Distel</t>
  </si>
  <si>
    <t>Muller</t>
  </si>
  <si>
    <t>Provision au titre de 2008</t>
  </si>
  <si>
    <t>Daessle ( 9 factures )</t>
  </si>
  <si>
    <t>Krauth ( 11 factures )</t>
  </si>
  <si>
    <t>Norisko ( 3 factures )</t>
  </si>
  <si>
    <t>Agp pneus</t>
  </si>
  <si>
    <t>Agip</t>
  </si>
  <si>
    <t>Stan Carbone</t>
  </si>
  <si>
    <t>Trefle Energy ( 3 factures )</t>
  </si>
  <si>
    <t>Odessa</t>
  </si>
  <si>
    <t>Deco 6 ( 2 factures )</t>
  </si>
  <si>
    <t>Vachette ( 2 factures )</t>
  </si>
  <si>
    <t>Leroy Merlin ( 3 factures )</t>
  </si>
  <si>
    <t xml:space="preserve">Botanic </t>
  </si>
  <si>
    <t>Wolff</t>
  </si>
  <si>
    <t>Comptoir agricole</t>
  </si>
  <si>
    <t xml:space="preserve">Panobois   </t>
  </si>
  <si>
    <t xml:space="preserve">Levy Frey </t>
  </si>
  <si>
    <t>K.D.I.</t>
  </si>
  <si>
    <t>Brico Dépôt</t>
  </si>
  <si>
    <t>A.E.S.</t>
  </si>
  <si>
    <t xml:space="preserve">Voegel </t>
  </si>
  <si>
    <t>Sylva</t>
  </si>
  <si>
    <t xml:space="preserve">Asere, honoraires du président </t>
  </si>
  <si>
    <t>STOCKHOLM</t>
  </si>
  <si>
    <t xml:space="preserve">Sater, bac à fleurs parking nord </t>
  </si>
  <si>
    <t>Sater, avenue de Gaulle</t>
  </si>
  <si>
    <t>IMMEUBLE 3F</t>
  </si>
  <si>
    <t>NOBEL</t>
  </si>
  <si>
    <t>Deco 6</t>
  </si>
  <si>
    <t>Lenza concept</t>
  </si>
  <si>
    <t>GEMEAUX</t>
  </si>
  <si>
    <t>TRAVAUX  2008 à réaliser en 2010</t>
  </si>
  <si>
    <t>Provision pour Immeubles Rond Point / Etoile</t>
  </si>
  <si>
    <t>VENDOME</t>
  </si>
  <si>
    <t>LAUREADES</t>
  </si>
  <si>
    <t>SCHWEITZER</t>
  </si>
  <si>
    <t>PERSPECTIVES 46</t>
  </si>
  <si>
    <t>CENTRE COMMERCIAL VICTOIRE</t>
  </si>
  <si>
    <t>CENTRE COMMERCIAL LOT  B</t>
  </si>
  <si>
    <t>Reprise provision constituée</t>
  </si>
  <si>
    <t>DE GAULLE</t>
  </si>
  <si>
    <t>Marquage de l'Est ( 2 factures )</t>
  </si>
  <si>
    <t>Deco  6 ( 5 factures )</t>
  </si>
  <si>
    <t>Panobois ( 4 factures )</t>
  </si>
  <si>
    <t>Magellan, Akoudad</t>
  </si>
  <si>
    <t>Deco  6  ( 3 factures )</t>
  </si>
  <si>
    <t>Voegel ( 4 factures )</t>
  </si>
  <si>
    <t>Achats terre végétale, terreau</t>
  </si>
  <si>
    <t>Travaux en régie, fournitures</t>
  </si>
  <si>
    <t>Naegely  ( 2 factures )</t>
  </si>
  <si>
    <t>Secrétaire, honoraires 2008</t>
  </si>
  <si>
    <t>bruts 2008</t>
  </si>
  <si>
    <t>AGEFOS</t>
  </si>
  <si>
    <t>Chez Soi + stade Vauban</t>
  </si>
  <si>
    <t>Loyer parking souterrain - T2</t>
  </si>
  <si>
    <t>Loyer locaux Impasse Londres - T1</t>
  </si>
  <si>
    <t>Vachette  (2 factures )</t>
  </si>
  <si>
    <t>Assurance Renault Clio</t>
  </si>
  <si>
    <t>Alpha Onyx ( 12 factures )</t>
  </si>
  <si>
    <t>GROS TRAVAUX AVEC MAITRISE D'OEUVRE</t>
  </si>
  <si>
    <t>location salle  du Personnel</t>
  </si>
  <si>
    <t>crédit agricole pour mobile home provisoire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</si>
</sst>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3"/>
  <sheetViews>
    <sheetView tabSelected="1" workbookViewId="0" topLeftCell="A1">
      <selection activeCell="G215" sqref="G215"/>
    </sheetView>
  </sheetViews>
  <sheetFormatPr defaultColWidth="11.421875" defaultRowHeight="12.75"/>
  <cols>
    <col min="1" max="1" width="3.00390625" style="0" customWidth="1"/>
    <col min="2" max="2" width="7.28125" style="0" customWidth="1"/>
    <col min="3" max="3" width="3.7109375" style="0" customWidth="1"/>
    <col min="5" max="5" width="29.7109375" style="0" customWidth="1"/>
    <col min="6" max="6" width="13.00390625" style="2" bestFit="1" customWidth="1"/>
    <col min="7" max="8" width="16.421875" style="7" customWidth="1"/>
  </cols>
  <sheetData>
    <row r="3" spans="1:8" ht="23.25">
      <c r="A3" s="14" t="s">
        <v>145</v>
      </c>
      <c r="B3" s="14"/>
      <c r="C3" s="14"/>
      <c r="D3" s="14"/>
      <c r="E3" s="14"/>
      <c r="F3" s="14"/>
      <c r="G3" s="14"/>
      <c r="H3" s="14"/>
    </row>
    <row r="7" spans="2:8" ht="12.75">
      <c r="B7" s="1"/>
      <c r="G7" s="3" t="s">
        <v>4</v>
      </c>
      <c r="H7" s="3" t="s">
        <v>5</v>
      </c>
    </row>
    <row r="8" spans="2:8" ht="12.75">
      <c r="B8" s="1"/>
      <c r="G8" s="3"/>
      <c r="H8" s="3"/>
    </row>
    <row r="9" spans="2:8" ht="15.75">
      <c r="B9" s="8" t="s">
        <v>0</v>
      </c>
      <c r="G9" s="3"/>
      <c r="H9" s="3"/>
    </row>
    <row r="10" spans="2:8" ht="15.75">
      <c r="B10" s="8"/>
      <c r="G10" s="3"/>
      <c r="H10" s="3"/>
    </row>
    <row r="12" spans="3:7" ht="12.75">
      <c r="C12" s="4" t="s">
        <v>1</v>
      </c>
      <c r="G12" s="7">
        <f>F13+F14</f>
        <v>42100</v>
      </c>
    </row>
    <row r="13" spans="4:6" ht="12.75">
      <c r="D13" t="s">
        <v>150</v>
      </c>
      <c r="F13" s="2">
        <v>31575</v>
      </c>
    </row>
    <row r="14" spans="4:6" ht="12.75">
      <c r="D14" t="s">
        <v>234</v>
      </c>
      <c r="F14" s="2">
        <v>10525</v>
      </c>
    </row>
    <row r="16" spans="3:7" ht="12.75">
      <c r="C16" s="4" t="s">
        <v>2</v>
      </c>
      <c r="G16" s="7">
        <f>SUM(F17:F28)</f>
        <v>6203.36</v>
      </c>
    </row>
    <row r="17" spans="4:6" ht="12.75">
      <c r="D17" t="s">
        <v>23</v>
      </c>
      <c r="F17" s="2">
        <v>298.78</v>
      </c>
    </row>
    <row r="18" spans="4:6" ht="12.75">
      <c r="D18" t="s">
        <v>27</v>
      </c>
      <c r="F18" s="2">
        <v>719.75</v>
      </c>
    </row>
    <row r="19" spans="4:6" ht="12.75">
      <c r="D19" t="s">
        <v>22</v>
      </c>
      <c r="F19" s="2">
        <v>71.2</v>
      </c>
    </row>
    <row r="20" spans="4:6" ht="12.75">
      <c r="D20" t="s">
        <v>146</v>
      </c>
      <c r="F20" s="2">
        <f>500+1096.09</f>
        <v>1596.09</v>
      </c>
    </row>
    <row r="21" spans="4:6" ht="12.75">
      <c r="D21" t="s">
        <v>91</v>
      </c>
      <c r="F21" s="2">
        <v>414.15</v>
      </c>
    </row>
    <row r="22" spans="4:6" ht="12.75">
      <c r="D22" t="s">
        <v>25</v>
      </c>
      <c r="F22" s="2">
        <v>190.44</v>
      </c>
    </row>
    <row r="23" spans="4:6" ht="12.75">
      <c r="D23" t="s">
        <v>147</v>
      </c>
      <c r="F23" s="2">
        <v>382.15</v>
      </c>
    </row>
    <row r="24" spans="4:6" ht="12.75">
      <c r="D24" t="s">
        <v>24</v>
      </c>
      <c r="F24" s="2">
        <v>464.91</v>
      </c>
    </row>
    <row r="25" spans="4:6" ht="12.75">
      <c r="D25" t="s">
        <v>101</v>
      </c>
      <c r="F25" s="2">
        <v>1507.02</v>
      </c>
    </row>
    <row r="26" spans="4:6" ht="12.75">
      <c r="D26" t="s">
        <v>148</v>
      </c>
      <c r="F26" s="2">
        <v>80</v>
      </c>
    </row>
    <row r="27" spans="4:6" ht="12.75">
      <c r="D27" t="s">
        <v>149</v>
      </c>
      <c r="F27" s="2">
        <v>215.28</v>
      </c>
    </row>
    <row r="28" spans="4:6" ht="12.75">
      <c r="D28" t="s">
        <v>26</v>
      </c>
      <c r="F28" s="2">
        <v>263.59</v>
      </c>
    </row>
    <row r="30" spans="3:7" ht="12.75">
      <c r="C30" s="4" t="s">
        <v>3</v>
      </c>
      <c r="G30" s="7">
        <f>SUM(F32:F35)</f>
        <v>8872.78</v>
      </c>
    </row>
    <row r="31" ht="12.75">
      <c r="C31" s="4"/>
    </row>
    <row r="32" spans="3:6" ht="12.75">
      <c r="C32" s="4"/>
      <c r="D32" t="s">
        <v>151</v>
      </c>
      <c r="F32" s="2">
        <v>2990</v>
      </c>
    </row>
    <row r="33" spans="3:6" ht="12.75">
      <c r="C33" s="4"/>
      <c r="D33" t="s">
        <v>152</v>
      </c>
      <c r="F33" s="2">
        <v>3976.7</v>
      </c>
    </row>
    <row r="34" spans="4:6" ht="12.75">
      <c r="D34" t="s">
        <v>153</v>
      </c>
      <c r="F34" s="2">
        <v>1794</v>
      </c>
    </row>
    <row r="35" spans="4:6" ht="12.75">
      <c r="D35" t="s">
        <v>156</v>
      </c>
      <c r="F35" s="2">
        <v>112.08</v>
      </c>
    </row>
    <row r="37" spans="3:8" ht="12.75">
      <c r="C37" s="4" t="s">
        <v>6</v>
      </c>
      <c r="H37" s="7">
        <f>SUM(F38:F48)</f>
        <v>31783.836000000003</v>
      </c>
    </row>
    <row r="38" spans="4:6" ht="12.75">
      <c r="D38" t="s">
        <v>7</v>
      </c>
      <c r="F38" s="2">
        <v>2300.71</v>
      </c>
    </row>
    <row r="39" spans="4:6" ht="12.75">
      <c r="D39" t="s">
        <v>154</v>
      </c>
      <c r="F39" s="2">
        <v>7498.47</v>
      </c>
    </row>
    <row r="40" spans="4:6" ht="12.75">
      <c r="D40" t="s">
        <v>8</v>
      </c>
      <c r="F40" s="2">
        <v>3880.156</v>
      </c>
    </row>
    <row r="41" spans="4:6" ht="12.75">
      <c r="D41" t="s">
        <v>9</v>
      </c>
      <c r="F41" s="2">
        <v>2088.62</v>
      </c>
    </row>
    <row r="42" spans="4:6" ht="12.75">
      <c r="D42" t="s">
        <v>10</v>
      </c>
      <c r="F42" s="2">
        <v>3105.54</v>
      </c>
    </row>
    <row r="43" spans="4:6" ht="12.75">
      <c r="D43" t="s">
        <v>11</v>
      </c>
      <c r="F43" s="2">
        <v>1522.66</v>
      </c>
    </row>
    <row r="44" spans="4:6" ht="12.75">
      <c r="D44" t="s">
        <v>12</v>
      </c>
      <c r="F44" s="2">
        <v>2256.99</v>
      </c>
    </row>
    <row r="45" spans="4:6" ht="12.75">
      <c r="D45" t="s">
        <v>13</v>
      </c>
      <c r="F45" s="2">
        <v>1590.7</v>
      </c>
    </row>
    <row r="46" spans="4:6" ht="12.75">
      <c r="D46" t="s">
        <v>14</v>
      </c>
      <c r="F46" s="2">
        <v>2189.2</v>
      </c>
    </row>
    <row r="47" spans="4:6" ht="12.75">
      <c r="D47" t="s">
        <v>15</v>
      </c>
      <c r="F47" s="2">
        <v>3520.46</v>
      </c>
    </row>
    <row r="48" spans="4:6" ht="12.75">
      <c r="D48" t="s">
        <v>16</v>
      </c>
      <c r="F48" s="2">
        <v>1830.33</v>
      </c>
    </row>
    <row r="50" spans="3:7" ht="12.75">
      <c r="C50" s="4" t="s">
        <v>17</v>
      </c>
      <c r="G50" s="7">
        <f>F51+F52</f>
        <v>4216.22</v>
      </c>
    </row>
    <row r="51" spans="3:6" ht="12.75">
      <c r="C51" s="4"/>
      <c r="D51" t="s">
        <v>155</v>
      </c>
      <c r="F51" s="2">
        <v>2959.48</v>
      </c>
    </row>
    <row r="52" spans="3:6" ht="12.75">
      <c r="C52" s="4"/>
      <c r="D52" t="s">
        <v>115</v>
      </c>
      <c r="F52" s="2">
        <v>1256.74</v>
      </c>
    </row>
    <row r="54" spans="3:8" ht="12.75">
      <c r="C54" s="4" t="s">
        <v>18</v>
      </c>
      <c r="H54" s="7">
        <f>F55</f>
        <v>229248.68</v>
      </c>
    </row>
    <row r="55" spans="4:6" ht="12.75">
      <c r="D55" t="s">
        <v>235</v>
      </c>
      <c r="F55" s="2">
        <v>229248.68</v>
      </c>
    </row>
    <row r="57" spans="3:8" ht="12.75">
      <c r="C57" s="4" t="s">
        <v>19</v>
      </c>
      <c r="H57" s="7">
        <f>SUM(F58:F68)</f>
        <v>114177.93999999997</v>
      </c>
    </row>
    <row r="58" spans="4:6" ht="12.75">
      <c r="D58" t="s">
        <v>236</v>
      </c>
      <c r="F58" s="2">
        <v>987</v>
      </c>
    </row>
    <row r="59" spans="4:6" ht="12.75">
      <c r="D59" t="s">
        <v>29</v>
      </c>
      <c r="F59" s="2">
        <v>13966</v>
      </c>
    </row>
    <row r="60" spans="4:6" ht="12.75">
      <c r="D60" t="s">
        <v>35</v>
      </c>
      <c r="F60" s="2">
        <v>107.39</v>
      </c>
    </row>
    <row r="61" spans="4:6" ht="12.75">
      <c r="D61" t="s">
        <v>31</v>
      </c>
      <c r="F61" s="2">
        <v>21284</v>
      </c>
    </row>
    <row r="62" spans="4:6" ht="12.75">
      <c r="D62" t="s">
        <v>32</v>
      </c>
      <c r="F62" s="2">
        <v>3728.09</v>
      </c>
    </row>
    <row r="63" spans="4:6" ht="12.75">
      <c r="D63" t="s">
        <v>33</v>
      </c>
      <c r="F63" s="2">
        <v>12124.44</v>
      </c>
    </row>
    <row r="64" spans="4:6" ht="12.75">
      <c r="D64" t="s">
        <v>30</v>
      </c>
      <c r="F64" s="2">
        <v>19069</v>
      </c>
    </row>
    <row r="65" spans="4:6" ht="12.75">
      <c r="D65" t="s">
        <v>28</v>
      </c>
      <c r="F65" s="2">
        <v>93837</v>
      </c>
    </row>
    <row r="66" spans="4:6" ht="12.75">
      <c r="D66" t="s">
        <v>34</v>
      </c>
      <c r="F66" s="2">
        <v>13681.18</v>
      </c>
    </row>
    <row r="67" spans="4:6" ht="12.75">
      <c r="D67" t="s">
        <v>36</v>
      </c>
      <c r="F67" s="2">
        <v>-6785</v>
      </c>
    </row>
    <row r="68" spans="4:6" ht="12.75">
      <c r="D68" t="s">
        <v>116</v>
      </c>
      <c r="F68" s="2">
        <v>-57821.16</v>
      </c>
    </row>
    <row r="70" spans="3:8" ht="12.75">
      <c r="C70" s="4" t="s">
        <v>20</v>
      </c>
      <c r="H70" s="7">
        <f>SUM(F71:F79)</f>
        <v>9547.16</v>
      </c>
    </row>
    <row r="71" spans="4:6" ht="12.75">
      <c r="D71" t="s">
        <v>40</v>
      </c>
      <c r="F71" s="2">
        <v>4394.59</v>
      </c>
    </row>
    <row r="72" spans="4:6" ht="12.75">
      <c r="D72" t="s">
        <v>38</v>
      </c>
      <c r="F72" s="2">
        <v>328.41</v>
      </c>
    </row>
    <row r="73" spans="4:6" ht="12.75">
      <c r="D73" t="s">
        <v>237</v>
      </c>
      <c r="F73" s="2">
        <v>529</v>
      </c>
    </row>
    <row r="74" spans="4:6" ht="12.75">
      <c r="D74" t="s">
        <v>37</v>
      </c>
      <c r="F74" s="2">
        <v>1109.66</v>
      </c>
    </row>
    <row r="75" spans="4:6" ht="12.75">
      <c r="D75" t="s">
        <v>118</v>
      </c>
      <c r="F75" s="2">
        <v>2083.66</v>
      </c>
    </row>
    <row r="76" spans="4:6" ht="12.75">
      <c r="D76" t="s">
        <v>39</v>
      </c>
      <c r="F76" s="2">
        <v>49.25</v>
      </c>
    </row>
    <row r="77" spans="4:6" ht="12.75">
      <c r="D77" t="s">
        <v>102</v>
      </c>
      <c r="F77" s="2">
        <v>77.44</v>
      </c>
    </row>
    <row r="78" spans="4:6" ht="12.75">
      <c r="D78" t="s">
        <v>157</v>
      </c>
      <c r="F78" s="2">
        <v>852.75</v>
      </c>
    </row>
    <row r="79" spans="4:6" ht="12.75">
      <c r="D79" t="s">
        <v>158</v>
      </c>
      <c r="F79" s="2">
        <v>122.4</v>
      </c>
    </row>
    <row r="81" ht="12.75">
      <c r="J81" s="10"/>
    </row>
    <row r="82" ht="15.75">
      <c r="B82" s="8" t="s">
        <v>21</v>
      </c>
    </row>
    <row r="83" ht="12.75">
      <c r="B83" s="1"/>
    </row>
    <row r="85" spans="3:7" ht="12.75">
      <c r="C85" s="4" t="s">
        <v>41</v>
      </c>
      <c r="G85" s="7">
        <f>SUM(F86:F89)</f>
        <v>9656.380000000001</v>
      </c>
    </row>
    <row r="86" spans="4:6" ht="12.75">
      <c r="D86" t="s">
        <v>42</v>
      </c>
      <c r="F86" s="2">
        <v>1250</v>
      </c>
    </row>
    <row r="87" spans="4:6" ht="12.75">
      <c r="D87" t="s">
        <v>43</v>
      </c>
      <c r="F87" s="2">
        <v>1226</v>
      </c>
    </row>
    <row r="88" spans="4:6" ht="12.75">
      <c r="D88" t="s">
        <v>44</v>
      </c>
      <c r="F88" s="2">
        <v>220.07</v>
      </c>
    </row>
    <row r="89" spans="4:6" ht="12.75">
      <c r="D89" t="s">
        <v>103</v>
      </c>
      <c r="F89" s="2">
        <v>6960.31</v>
      </c>
    </row>
    <row r="91" spans="3:7" ht="12.75">
      <c r="C91" s="4" t="s">
        <v>45</v>
      </c>
      <c r="G91" s="7">
        <f>F92+F93+F94</f>
        <v>10259.73</v>
      </c>
    </row>
    <row r="92" spans="4:6" ht="12.75">
      <c r="D92" t="s">
        <v>238</v>
      </c>
      <c r="F92" s="2">
        <v>2732.31</v>
      </c>
    </row>
    <row r="93" spans="4:6" ht="12.75">
      <c r="D93" t="s">
        <v>239</v>
      </c>
      <c r="F93" s="2">
        <v>7114.78</v>
      </c>
    </row>
    <row r="94" spans="4:6" ht="12.75">
      <c r="D94" t="s">
        <v>159</v>
      </c>
      <c r="F94" s="2">
        <v>412.64</v>
      </c>
    </row>
    <row r="96" spans="3:7" ht="12.75">
      <c r="C96" s="4" t="s">
        <v>46</v>
      </c>
      <c r="G96" s="7">
        <f>SUM(F97:F99)</f>
        <v>1864.28</v>
      </c>
    </row>
    <row r="97" spans="4:6" ht="12.75">
      <c r="D97" t="s">
        <v>160</v>
      </c>
      <c r="F97" s="2">
        <v>156.66</v>
      </c>
    </row>
    <row r="98" spans="4:10" ht="12.75">
      <c r="D98" t="s">
        <v>161</v>
      </c>
      <c r="F98" s="2">
        <v>738.55</v>
      </c>
      <c r="H98" s="1"/>
      <c r="J98" s="2"/>
    </row>
    <row r="99" spans="4:10" ht="12.75">
      <c r="D99" t="s">
        <v>119</v>
      </c>
      <c r="F99" s="2">
        <v>969.07</v>
      </c>
      <c r="H99" s="1"/>
      <c r="J99" s="2"/>
    </row>
    <row r="100" spans="8:10" ht="12.75">
      <c r="H100" s="1"/>
      <c r="J100" s="2"/>
    </row>
    <row r="101" spans="3:10" ht="12.75">
      <c r="C101" s="4" t="s">
        <v>47</v>
      </c>
      <c r="G101" s="7">
        <f>F102+F103</f>
        <v>1020</v>
      </c>
      <c r="H101" s="1"/>
      <c r="J101" s="2"/>
    </row>
    <row r="102" spans="4:10" ht="12.75">
      <c r="D102" t="s">
        <v>48</v>
      </c>
      <c r="F102" s="2">
        <v>420</v>
      </c>
      <c r="H102" s="1"/>
      <c r="J102" s="2"/>
    </row>
    <row r="103" spans="4:10" ht="12.75">
      <c r="D103" t="s">
        <v>92</v>
      </c>
      <c r="F103" s="2">
        <v>600</v>
      </c>
      <c r="H103" s="1"/>
      <c r="J103" s="2"/>
    </row>
    <row r="104" spans="8:10" ht="12.75">
      <c r="H104" s="1"/>
      <c r="J104" s="2"/>
    </row>
    <row r="105" spans="8:10" ht="12.75">
      <c r="H105" s="1"/>
      <c r="J105" s="2"/>
    </row>
    <row r="106" spans="2:10" ht="15.75">
      <c r="B106" s="8" t="s">
        <v>49</v>
      </c>
      <c r="H106" s="1"/>
      <c r="J106" s="2"/>
    </row>
    <row r="107" spans="2:10" ht="12.75">
      <c r="B107" s="1"/>
      <c r="H107" s="1"/>
      <c r="J107" s="2"/>
    </row>
    <row r="108" spans="8:10" ht="12.75">
      <c r="H108" s="1"/>
      <c r="J108" s="2"/>
    </row>
    <row r="109" spans="3:10" ht="12.75">
      <c r="C109" s="4" t="s">
        <v>50</v>
      </c>
      <c r="G109" s="7">
        <f>SUM(F110:F111)</f>
        <v>1665.98</v>
      </c>
      <c r="H109" s="1"/>
      <c r="J109" s="2"/>
    </row>
    <row r="110" spans="4:10" ht="12.75">
      <c r="D110" t="s">
        <v>104</v>
      </c>
      <c r="F110" s="2">
        <v>404.25</v>
      </c>
      <c r="H110" s="1"/>
      <c r="J110" s="2"/>
    </row>
    <row r="111" spans="4:10" ht="12.75">
      <c r="D111" t="s">
        <v>162</v>
      </c>
      <c r="F111" s="2">
        <v>1261.73</v>
      </c>
      <c r="H111" s="1"/>
      <c r="J111" s="2"/>
    </row>
    <row r="112" spans="8:10" ht="12.75">
      <c r="H112" s="1"/>
      <c r="J112" s="2"/>
    </row>
    <row r="113" spans="3:7" ht="12.75">
      <c r="C113" s="4" t="s">
        <v>52</v>
      </c>
      <c r="G113" s="7">
        <f>SUM(F114:F114)</f>
        <v>2584.78</v>
      </c>
    </row>
    <row r="114" spans="4:6" ht="12.75">
      <c r="D114" t="s">
        <v>144</v>
      </c>
      <c r="F114" s="2">
        <v>2584.78</v>
      </c>
    </row>
    <row r="116" spans="3:7" ht="12.75">
      <c r="C116" s="4" t="s">
        <v>54</v>
      </c>
      <c r="G116" s="7">
        <f>F117</f>
        <v>2754.39</v>
      </c>
    </row>
    <row r="117" spans="4:6" ht="12.75">
      <c r="D117" t="s">
        <v>163</v>
      </c>
      <c r="F117" s="2">
        <v>2754.39</v>
      </c>
    </row>
    <row r="119" spans="3:8" ht="12.75">
      <c r="C119" s="4" t="s">
        <v>57</v>
      </c>
      <c r="G119" s="7">
        <v>331.2</v>
      </c>
      <c r="H119" s="7">
        <v>16791.25</v>
      </c>
    </row>
    <row r="120" spans="4:6" ht="12.75">
      <c r="D120" t="s">
        <v>174</v>
      </c>
      <c r="F120" s="2">
        <v>4995.5</v>
      </c>
    </row>
    <row r="121" spans="4:6" ht="12.75">
      <c r="D121" t="s">
        <v>177</v>
      </c>
      <c r="F121" s="2">
        <v>314.27</v>
      </c>
    </row>
    <row r="122" spans="4:6" ht="12.75">
      <c r="D122" t="s">
        <v>175</v>
      </c>
      <c r="F122" s="2">
        <v>371.82</v>
      </c>
    </row>
    <row r="123" spans="4:6" ht="12.75">
      <c r="D123" t="s">
        <v>176</v>
      </c>
      <c r="F123" s="2">
        <v>5294.99</v>
      </c>
    </row>
    <row r="124" spans="4:6" ht="12.75">
      <c r="D124" t="s">
        <v>58</v>
      </c>
      <c r="F124" s="2">
        <v>124.1</v>
      </c>
    </row>
    <row r="125" spans="4:6" ht="12.75">
      <c r="D125" t="s">
        <v>120</v>
      </c>
      <c r="F125" s="2">
        <v>4224.7</v>
      </c>
    </row>
    <row r="126" spans="4:6" ht="12.75">
      <c r="D126" t="s">
        <v>178</v>
      </c>
      <c r="F126" s="2">
        <v>1108</v>
      </c>
    </row>
    <row r="127" spans="4:6" ht="12.75">
      <c r="D127" t="s">
        <v>179</v>
      </c>
      <c r="F127" s="2">
        <v>689.07</v>
      </c>
    </row>
    <row r="129" spans="3:8" ht="12.75">
      <c r="C129" s="4" t="s">
        <v>99</v>
      </c>
      <c r="G129" s="7">
        <v>569.7</v>
      </c>
      <c r="H129" s="7">
        <v>5407.16</v>
      </c>
    </row>
    <row r="130" spans="3:6" ht="12.75">
      <c r="C130" s="4"/>
      <c r="D130" t="s">
        <v>180</v>
      </c>
      <c r="F130" s="2">
        <v>3070.53</v>
      </c>
    </row>
    <row r="131" spans="3:6" ht="12.75">
      <c r="C131" s="4"/>
      <c r="D131" t="s">
        <v>58</v>
      </c>
      <c r="F131" s="2">
        <v>2336.63</v>
      </c>
    </row>
    <row r="132" spans="4:6" ht="12.75">
      <c r="D132" t="s">
        <v>53</v>
      </c>
      <c r="F132" s="2">
        <v>569.7</v>
      </c>
    </row>
    <row r="134" spans="3:7" ht="12.75">
      <c r="C134" s="4" t="s">
        <v>231</v>
      </c>
      <c r="G134" s="7">
        <f>F135</f>
        <v>1442.34</v>
      </c>
    </row>
    <row r="135" spans="4:6" ht="12.75">
      <c r="D135" t="s">
        <v>58</v>
      </c>
      <c r="F135" s="2">
        <v>1442.34</v>
      </c>
    </row>
    <row r="137" spans="3:8" ht="12.75">
      <c r="C137" s="4" t="s">
        <v>59</v>
      </c>
      <c r="H137" s="7">
        <f>F138</f>
        <v>841.6</v>
      </c>
    </row>
    <row r="138" spans="4:6" ht="12.75">
      <c r="D138" t="s">
        <v>240</v>
      </c>
      <c r="F138" s="2">
        <v>841.6</v>
      </c>
    </row>
    <row r="140" spans="3:8" ht="12.75">
      <c r="C140" s="4" t="s">
        <v>55</v>
      </c>
      <c r="G140" s="7">
        <v>5433.33</v>
      </c>
      <c r="H140" s="7">
        <v>2590.32</v>
      </c>
    </row>
    <row r="141" spans="4:6" ht="12.75">
      <c r="D141" t="s">
        <v>164</v>
      </c>
      <c r="F141" s="2">
        <v>8023.65</v>
      </c>
    </row>
    <row r="143" spans="3:8" ht="12.75">
      <c r="C143" s="4" t="s">
        <v>60</v>
      </c>
      <c r="H143" s="7">
        <f>F144+F145+F146</f>
        <v>736.0300000000001</v>
      </c>
    </row>
    <row r="144" spans="4:6" ht="12.75">
      <c r="D144" t="s">
        <v>121</v>
      </c>
      <c r="F144" s="2">
        <v>108.7</v>
      </c>
    </row>
    <row r="145" spans="4:6" ht="12.75">
      <c r="D145" t="s">
        <v>63</v>
      </c>
      <c r="F145" s="2">
        <v>497.23</v>
      </c>
    </row>
    <row r="146" spans="4:6" ht="12.75">
      <c r="D146" t="s">
        <v>106</v>
      </c>
      <c r="F146" s="2">
        <v>130.1</v>
      </c>
    </row>
    <row r="148" spans="3:4" ht="12.75">
      <c r="C148" s="4" t="s">
        <v>61</v>
      </c>
      <c r="D148" s="11"/>
    </row>
    <row r="149" spans="4:8" ht="12.75">
      <c r="D149" t="s">
        <v>165</v>
      </c>
      <c r="F149" s="2">
        <v>2102.21</v>
      </c>
      <c r="H149" s="7">
        <f>F149</f>
        <v>2102.21</v>
      </c>
    </row>
    <row r="151" spans="3:8" ht="12.75">
      <c r="C151" s="4" t="s">
        <v>78</v>
      </c>
      <c r="H151" s="7">
        <f>F152</f>
        <v>4989</v>
      </c>
    </row>
    <row r="152" spans="3:6" ht="12.75">
      <c r="C152" s="4"/>
      <c r="D152" t="s">
        <v>229</v>
      </c>
      <c r="F152" s="2">
        <v>4989</v>
      </c>
    </row>
    <row r="154" spans="3:8" ht="12.75">
      <c r="C154" s="4" t="s">
        <v>62</v>
      </c>
      <c r="G154" s="7">
        <v>281.39</v>
      </c>
      <c r="H154" s="7">
        <v>1735.18</v>
      </c>
    </row>
    <row r="155" spans="4:6" ht="12.75">
      <c r="D155" t="s">
        <v>167</v>
      </c>
      <c r="F155" s="2">
        <v>186.28</v>
      </c>
    </row>
    <row r="156" spans="4:6" ht="12.75">
      <c r="D156" t="s">
        <v>168</v>
      </c>
      <c r="F156" s="2">
        <v>79.66</v>
      </c>
    </row>
    <row r="157" spans="4:6" ht="12.75">
      <c r="D157" t="s">
        <v>166</v>
      </c>
      <c r="F157" s="2">
        <v>578.79</v>
      </c>
    </row>
    <row r="158" spans="4:6" ht="12.75">
      <c r="D158" t="s">
        <v>169</v>
      </c>
      <c r="F158" s="2">
        <v>1171.84</v>
      </c>
    </row>
    <row r="160" spans="3:7" ht="12.75">
      <c r="C160" s="4" t="s">
        <v>132</v>
      </c>
      <c r="G160" s="7">
        <f>SUM(F161:F161)</f>
        <v>4270.56</v>
      </c>
    </row>
    <row r="161" spans="4:6" ht="12.75">
      <c r="D161" t="s">
        <v>84</v>
      </c>
      <c r="F161" s="2">
        <v>4270.56</v>
      </c>
    </row>
    <row r="163" spans="3:8" ht="12.75">
      <c r="C163" s="4" t="s">
        <v>56</v>
      </c>
      <c r="G163" s="7">
        <v>3285</v>
      </c>
      <c r="H163" s="7">
        <v>1124.13</v>
      </c>
    </row>
    <row r="164" spans="4:6" ht="12.75">
      <c r="D164" t="s">
        <v>40</v>
      </c>
      <c r="F164" s="2">
        <v>158.83</v>
      </c>
    </row>
    <row r="165" spans="4:6" ht="12.75">
      <c r="D165" t="s">
        <v>127</v>
      </c>
      <c r="F165" s="2">
        <v>60.8</v>
      </c>
    </row>
    <row r="166" spans="4:6" ht="12.75">
      <c r="D166" t="s">
        <v>172</v>
      </c>
      <c r="F166" s="2">
        <v>33.7</v>
      </c>
    </row>
    <row r="167" spans="4:6" ht="12.75">
      <c r="D167" t="s">
        <v>171</v>
      </c>
      <c r="F167" s="2">
        <v>431.91</v>
      </c>
    </row>
    <row r="168" spans="4:6" ht="12.75">
      <c r="D168" t="s">
        <v>79</v>
      </c>
      <c r="F168" s="2">
        <v>632.33</v>
      </c>
    </row>
    <row r="169" spans="4:6" ht="12.75">
      <c r="D169" t="s">
        <v>170</v>
      </c>
      <c r="F169" s="2">
        <v>1598.32</v>
      </c>
    </row>
    <row r="170" spans="4:6" ht="12.75">
      <c r="D170" t="s">
        <v>130</v>
      </c>
      <c r="F170" s="2">
        <v>630.79</v>
      </c>
    </row>
    <row r="171" spans="4:6" ht="12.75">
      <c r="D171" t="s">
        <v>105</v>
      </c>
      <c r="F171" s="2">
        <v>8.6</v>
      </c>
    </row>
    <row r="172" spans="4:6" ht="12.75">
      <c r="D172" t="s">
        <v>173</v>
      </c>
      <c r="F172" s="2">
        <v>59.8</v>
      </c>
    </row>
    <row r="173" spans="4:6" ht="12.75">
      <c r="D173" t="s">
        <v>106</v>
      </c>
      <c r="F173" s="2">
        <v>34.25</v>
      </c>
    </row>
    <row r="174" spans="4:6" ht="12.75">
      <c r="D174" t="s">
        <v>162</v>
      </c>
      <c r="F174" s="2">
        <v>759.8</v>
      </c>
    </row>
    <row r="178" ht="15.75">
      <c r="B178" s="8" t="s">
        <v>64</v>
      </c>
    </row>
    <row r="179" ht="12.75">
      <c r="B179" s="1"/>
    </row>
    <row r="181" spans="3:7" ht="12.75">
      <c r="C181" s="4" t="s">
        <v>123</v>
      </c>
      <c r="G181" s="7">
        <f>SUM(F182:F184)</f>
        <v>5875.610000000001</v>
      </c>
    </row>
    <row r="182" spans="4:6" ht="12.75">
      <c r="D182" t="s">
        <v>66</v>
      </c>
      <c r="F182" s="2">
        <v>517.88</v>
      </c>
    </row>
    <row r="183" spans="4:6" ht="12.75">
      <c r="D183" t="s">
        <v>65</v>
      </c>
      <c r="F183" s="2">
        <v>4639.75</v>
      </c>
    </row>
    <row r="184" spans="4:6" ht="12.75">
      <c r="D184" t="s">
        <v>241</v>
      </c>
      <c r="F184" s="2">
        <v>717.98</v>
      </c>
    </row>
    <row r="186" spans="3:7" ht="12.75">
      <c r="C186" s="4" t="s">
        <v>67</v>
      </c>
      <c r="G186" s="7">
        <f>SUM(F187:F191)</f>
        <v>24000</v>
      </c>
    </row>
    <row r="187" spans="4:6" ht="12.75">
      <c r="D187" t="s">
        <v>182</v>
      </c>
      <c r="F187" s="2">
        <v>647.04</v>
      </c>
    </row>
    <row r="188" spans="4:6" ht="12.75">
      <c r="D188" t="s">
        <v>181</v>
      </c>
      <c r="F188" s="2">
        <v>10867.45</v>
      </c>
    </row>
    <row r="189" spans="4:6" ht="12.75">
      <c r="D189" t="s">
        <v>183</v>
      </c>
      <c r="F189" s="2">
        <v>1414.87</v>
      </c>
    </row>
    <row r="190" spans="4:6" ht="12.75">
      <c r="D190" t="s">
        <v>184</v>
      </c>
      <c r="F190" s="2">
        <v>11070.64</v>
      </c>
    </row>
    <row r="192" spans="3:8" ht="12.75">
      <c r="C192" s="4" t="s">
        <v>68</v>
      </c>
      <c r="H192" s="7">
        <f>F193</f>
        <v>10254.89</v>
      </c>
    </row>
    <row r="193" spans="4:6" ht="12.75">
      <c r="D193" t="s">
        <v>124</v>
      </c>
      <c r="F193" s="2">
        <v>10254.89</v>
      </c>
    </row>
    <row r="195" spans="3:8" ht="12.75">
      <c r="C195" s="4" t="s">
        <v>69</v>
      </c>
      <c r="G195" s="7">
        <v>5733.66</v>
      </c>
      <c r="H195" s="7">
        <v>2532.68</v>
      </c>
    </row>
    <row r="196" spans="4:6" ht="12.75">
      <c r="D196" t="s">
        <v>189</v>
      </c>
      <c r="F196" s="2">
        <v>123.3</v>
      </c>
    </row>
    <row r="197" spans="4:6" ht="12.75">
      <c r="D197" t="s">
        <v>188</v>
      </c>
      <c r="F197" s="2">
        <v>20</v>
      </c>
    </row>
    <row r="198" spans="4:6" ht="12.75">
      <c r="D198" t="s">
        <v>185</v>
      </c>
      <c r="F198" s="2">
        <v>706.62</v>
      </c>
    </row>
    <row r="199" spans="4:6" ht="12.75">
      <c r="D199" t="s">
        <v>182</v>
      </c>
      <c r="F199" s="2">
        <v>35.16</v>
      </c>
    </row>
    <row r="200" spans="4:6" ht="12.75">
      <c r="D200" t="s">
        <v>125</v>
      </c>
      <c r="F200" s="2">
        <v>869.12</v>
      </c>
    </row>
    <row r="201" spans="4:6" ht="12.75">
      <c r="D201" t="s">
        <v>186</v>
      </c>
      <c r="F201" s="2">
        <v>6287.13</v>
      </c>
    </row>
    <row r="202" spans="4:6" ht="12.75">
      <c r="D202" t="s">
        <v>183</v>
      </c>
      <c r="F202" s="2">
        <v>156.01</v>
      </c>
    </row>
    <row r="203" spans="4:10" ht="12.75">
      <c r="D203" t="s">
        <v>187</v>
      </c>
      <c r="F203" s="2">
        <v>69</v>
      </c>
      <c r="J203" s="10"/>
    </row>
    <row r="206" ht="15.75">
      <c r="B206" s="8" t="s">
        <v>70</v>
      </c>
    </row>
    <row r="207" ht="12.75">
      <c r="B207" s="1"/>
    </row>
    <row r="209" spans="3:7" ht="12.75">
      <c r="C209" s="4" t="s">
        <v>100</v>
      </c>
      <c r="G209" s="7">
        <f>F210</f>
        <v>19248.42</v>
      </c>
    </row>
    <row r="210" spans="4:6" ht="12.75">
      <c r="D210" t="s">
        <v>230</v>
      </c>
      <c r="F210" s="2">
        <v>19248.42</v>
      </c>
    </row>
    <row r="212" spans="3:7" ht="12.75">
      <c r="C212" s="4" t="s">
        <v>71</v>
      </c>
      <c r="G212" s="7">
        <f>F213</f>
        <v>1818</v>
      </c>
    </row>
    <row r="213" spans="4:6" ht="12.75">
      <c r="D213" t="s">
        <v>126</v>
      </c>
      <c r="F213" s="2">
        <v>1818</v>
      </c>
    </row>
    <row r="215" spans="3:8" ht="12.75">
      <c r="C215" s="4" t="s">
        <v>72</v>
      </c>
      <c r="H215" s="7">
        <f>F216</f>
        <v>784.58</v>
      </c>
    </row>
    <row r="216" spans="4:6" ht="12.75">
      <c r="D216" t="s">
        <v>203</v>
      </c>
      <c r="F216" s="2">
        <v>784.58</v>
      </c>
    </row>
    <row r="218" spans="3:8" ht="12.75">
      <c r="C218" s="4" t="s">
        <v>75</v>
      </c>
      <c r="H218" s="7">
        <f>F219</f>
        <v>13923.59</v>
      </c>
    </row>
    <row r="219" spans="4:6" ht="12.75">
      <c r="D219" t="s">
        <v>242</v>
      </c>
      <c r="F219" s="2">
        <v>13923.59</v>
      </c>
    </row>
    <row r="221" ht="12.75">
      <c r="C221" s="4" t="s">
        <v>138</v>
      </c>
    </row>
    <row r="222" spans="4:8" ht="12.75">
      <c r="D222" t="s">
        <v>139</v>
      </c>
      <c r="F222" s="2">
        <v>1055.35</v>
      </c>
      <c r="H222" s="7">
        <f>F222</f>
        <v>1055.35</v>
      </c>
    </row>
    <row r="224" spans="3:8" ht="12.75">
      <c r="C224" s="4" t="s">
        <v>76</v>
      </c>
      <c r="G224" s="7">
        <f>F226</f>
        <v>4004.78</v>
      </c>
      <c r="H224" s="7">
        <f>F225</f>
        <v>538.2</v>
      </c>
    </row>
    <row r="225" spans="4:6" ht="12.75">
      <c r="D225" t="s">
        <v>192</v>
      </c>
      <c r="F225" s="2">
        <v>538.2</v>
      </c>
    </row>
    <row r="226" spans="4:6" ht="12.75">
      <c r="D226" t="s">
        <v>191</v>
      </c>
      <c r="F226" s="2">
        <v>4004.78</v>
      </c>
    </row>
    <row r="228" spans="3:8" ht="12.75">
      <c r="C228" s="4" t="s">
        <v>77</v>
      </c>
      <c r="H228" s="7">
        <f>F229</f>
        <v>1431.61</v>
      </c>
    </row>
    <row r="229" spans="4:6" ht="12.75">
      <c r="D229" t="s">
        <v>190</v>
      </c>
      <c r="F229" s="2">
        <v>1431.61</v>
      </c>
    </row>
    <row r="231" spans="3:8" ht="12.75">
      <c r="C231" s="4" t="s">
        <v>74</v>
      </c>
      <c r="G231" s="7">
        <v>1123.06</v>
      </c>
      <c r="H231" s="7">
        <v>2872.76</v>
      </c>
    </row>
    <row r="232" spans="4:6" ht="12.75">
      <c r="D232" t="s">
        <v>196</v>
      </c>
      <c r="F232" s="2">
        <v>118.45</v>
      </c>
    </row>
    <row r="233" spans="4:6" ht="12.75">
      <c r="D233" t="s">
        <v>202</v>
      </c>
      <c r="F233" s="2">
        <v>90.85</v>
      </c>
    </row>
    <row r="234" spans="4:6" ht="12.75">
      <c r="D234" t="s">
        <v>122</v>
      </c>
      <c r="F234" s="2">
        <v>729.8</v>
      </c>
    </row>
    <row r="235" spans="4:6" ht="12.75">
      <c r="D235" t="s">
        <v>198</v>
      </c>
      <c r="F235" s="2">
        <v>515.52</v>
      </c>
    </row>
    <row r="236" spans="4:6" ht="12.75">
      <c r="D236" t="s">
        <v>193</v>
      </c>
      <c r="F236" s="2">
        <v>181.49</v>
      </c>
    </row>
    <row r="237" spans="4:6" ht="12.75">
      <c r="D237" t="s">
        <v>201</v>
      </c>
      <c r="F237" s="2">
        <v>201.25</v>
      </c>
    </row>
    <row r="238" spans="4:6" ht="12.75">
      <c r="D238" t="s">
        <v>195</v>
      </c>
      <c r="F238" s="2">
        <v>581.95</v>
      </c>
    </row>
    <row r="239" spans="4:6" ht="12.75">
      <c r="D239" t="s">
        <v>200</v>
      </c>
      <c r="F239" s="2">
        <v>182.87</v>
      </c>
    </row>
    <row r="240" spans="4:6" ht="12.75">
      <c r="D240" t="s">
        <v>199</v>
      </c>
      <c r="F240" s="2">
        <v>168.64</v>
      </c>
    </row>
    <row r="241" spans="4:6" ht="12.75">
      <c r="D241" t="s">
        <v>129</v>
      </c>
      <c r="F241" s="2">
        <v>482.93</v>
      </c>
    </row>
    <row r="242" spans="4:6" ht="12.75">
      <c r="D242" t="s">
        <v>194</v>
      </c>
      <c r="F242" s="2">
        <v>461.12</v>
      </c>
    </row>
    <row r="243" spans="4:6" ht="12.75">
      <c r="D243" t="s">
        <v>197</v>
      </c>
      <c r="F243" s="2">
        <v>280.95</v>
      </c>
    </row>
    <row r="245" ht="12.75">
      <c r="K245" s="2"/>
    </row>
    <row r="246" ht="15.75">
      <c r="B246" s="8" t="s">
        <v>80</v>
      </c>
    </row>
    <row r="247" ht="12.75">
      <c r="B247" s="1"/>
    </row>
    <row r="248" ht="12.75">
      <c r="B248" s="1"/>
    </row>
    <row r="249" spans="2:7" ht="12.75">
      <c r="B249" s="1"/>
      <c r="C249" s="4" t="s">
        <v>117</v>
      </c>
      <c r="D249" s="4"/>
      <c r="G249" s="7">
        <f>F250</f>
        <v>645.84</v>
      </c>
    </row>
    <row r="250" spans="2:6" ht="12.75">
      <c r="B250" s="1"/>
      <c r="C250" s="4"/>
      <c r="D250" s="11" t="s">
        <v>205</v>
      </c>
      <c r="F250" s="2">
        <v>645.84</v>
      </c>
    </row>
    <row r="252" spans="3:7" ht="12.75">
      <c r="C252" s="4" t="s">
        <v>81</v>
      </c>
      <c r="G252" s="7">
        <f>F253</f>
        <v>2571.4</v>
      </c>
    </row>
    <row r="253" spans="4:6" ht="12.75">
      <c r="D253" t="s">
        <v>204</v>
      </c>
      <c r="F253" s="2">
        <v>2571.4</v>
      </c>
    </row>
    <row r="255" spans="3:7" ht="12.75">
      <c r="C255" s="4" t="s">
        <v>82</v>
      </c>
      <c r="G255" s="7">
        <f>F256+F257</f>
        <v>12077.86</v>
      </c>
    </row>
    <row r="256" spans="4:6" ht="12.75">
      <c r="D256" t="s">
        <v>131</v>
      </c>
      <c r="F256" s="2">
        <v>772.74</v>
      </c>
    </row>
    <row r="257" spans="4:6" ht="12.75">
      <c r="D257" t="s">
        <v>114</v>
      </c>
      <c r="F257" s="2">
        <v>11305.12</v>
      </c>
    </row>
    <row r="259" spans="3:7" ht="12.75">
      <c r="C259" s="4" t="s">
        <v>93</v>
      </c>
      <c r="G259" s="7">
        <f>SUM(F260:F260)</f>
        <v>4065.56</v>
      </c>
    </row>
    <row r="260" spans="4:6" ht="12.75">
      <c r="D260" t="s">
        <v>73</v>
      </c>
      <c r="F260" s="2">
        <v>4065.56</v>
      </c>
    </row>
    <row r="262" spans="3:7" ht="12.75">
      <c r="C262" s="4" t="s">
        <v>112</v>
      </c>
      <c r="G262" s="7">
        <f>F263</f>
        <v>5202.6</v>
      </c>
    </row>
    <row r="263" spans="4:6" ht="12.75">
      <c r="D263" t="s">
        <v>113</v>
      </c>
      <c r="F263" s="2">
        <v>5202.6</v>
      </c>
    </row>
    <row r="265" spans="3:7" ht="12.75">
      <c r="C265" s="4" t="s">
        <v>85</v>
      </c>
      <c r="G265" s="7">
        <f>SUM(F266:F266)</f>
        <v>1734.2</v>
      </c>
    </row>
    <row r="266" spans="4:6" ht="12.75">
      <c r="D266" t="s">
        <v>204</v>
      </c>
      <c r="F266" s="2">
        <v>1734.2</v>
      </c>
    </row>
    <row r="268" spans="3:7" ht="12.75">
      <c r="C268" s="4" t="s">
        <v>232</v>
      </c>
      <c r="G268" s="7">
        <f>SUM(F269:F270)</f>
        <v>1977.71</v>
      </c>
    </row>
    <row r="269" spans="3:6" ht="12.75">
      <c r="C269" s="4"/>
      <c r="D269" t="s">
        <v>79</v>
      </c>
      <c r="F269" s="2">
        <v>1734.68</v>
      </c>
    </row>
    <row r="270" spans="3:6" ht="12.75">
      <c r="C270" s="4"/>
      <c r="D270" t="s">
        <v>51</v>
      </c>
      <c r="F270" s="2">
        <v>243.03</v>
      </c>
    </row>
    <row r="272" spans="3:7" ht="12.75">
      <c r="C272" s="4" t="s">
        <v>143</v>
      </c>
      <c r="G272" s="7">
        <f>F273+F274</f>
        <v>9956.69</v>
      </c>
    </row>
    <row r="273" spans="4:10" ht="12.75">
      <c r="D273" t="s">
        <v>233</v>
      </c>
      <c r="F273" s="2">
        <v>4548.89</v>
      </c>
      <c r="J273" s="10"/>
    </row>
    <row r="274" spans="4:6" ht="12.75">
      <c r="D274" t="s">
        <v>178</v>
      </c>
      <c r="F274" s="2">
        <v>5407.8</v>
      </c>
    </row>
    <row r="277" ht="15.75">
      <c r="B277" s="8" t="s">
        <v>243</v>
      </c>
    </row>
    <row r="278" ht="12.75">
      <c r="B278" s="1"/>
    </row>
    <row r="279" ht="12.75">
      <c r="B279" s="1"/>
    </row>
    <row r="280" spans="3:7" ht="12.75">
      <c r="C280" s="4" t="s">
        <v>207</v>
      </c>
      <c r="G280" s="7">
        <f>SUM(F281:F283)</f>
        <v>33701.64</v>
      </c>
    </row>
    <row r="281" spans="4:6" ht="12.75">
      <c r="D281" t="s">
        <v>83</v>
      </c>
      <c r="F281" s="2">
        <v>30803.16</v>
      </c>
    </row>
    <row r="282" spans="4:6" ht="12.75">
      <c r="D282" t="s">
        <v>86</v>
      </c>
      <c r="F282" s="2">
        <v>2137.37</v>
      </c>
    </row>
    <row r="283" spans="4:6" ht="12.75">
      <c r="D283" t="str">
        <f>D288</f>
        <v>Asere, honoraires du président </v>
      </c>
      <c r="F283" s="2">
        <v>761.11</v>
      </c>
    </row>
    <row r="285" spans="3:7" ht="12.75">
      <c r="C285" s="4" t="s">
        <v>133</v>
      </c>
      <c r="G285" s="7">
        <f>F286+F287+F288</f>
        <v>13130.69</v>
      </c>
    </row>
    <row r="286" spans="4:6" ht="12.75">
      <c r="D286" t="s">
        <v>84</v>
      </c>
      <c r="F286" s="2">
        <v>12001.4</v>
      </c>
    </row>
    <row r="287" spans="4:6" ht="12.75">
      <c r="D287" t="s">
        <v>86</v>
      </c>
      <c r="F287" s="2">
        <v>832.75</v>
      </c>
    </row>
    <row r="288" spans="4:6" ht="12.75">
      <c r="D288" t="s">
        <v>206</v>
      </c>
      <c r="F288" s="2">
        <v>296.54</v>
      </c>
    </row>
    <row r="290" spans="3:7" ht="12.75">
      <c r="C290" s="4" t="s">
        <v>214</v>
      </c>
      <c r="G290" s="7">
        <f>SUM(F291:F293)</f>
        <v>8937.23</v>
      </c>
    </row>
    <row r="291" spans="4:6" ht="12.75">
      <c r="D291" t="s">
        <v>83</v>
      </c>
      <c r="F291" s="2">
        <v>8168.59</v>
      </c>
    </row>
    <row r="292" spans="4:6" ht="12.75">
      <c r="D292" t="s">
        <v>86</v>
      </c>
      <c r="F292" s="2">
        <v>566.8</v>
      </c>
    </row>
    <row r="293" spans="4:6" ht="12.75">
      <c r="D293" t="str">
        <f>D283</f>
        <v>Asere, honoraires du président </v>
      </c>
      <c r="F293" s="2">
        <v>201.84</v>
      </c>
    </row>
    <row r="295" spans="3:7" ht="12.75">
      <c r="C295" s="4" t="s">
        <v>211</v>
      </c>
      <c r="G295" s="7">
        <f>SUM(F296:F298)</f>
        <v>32164.690000000002</v>
      </c>
    </row>
    <row r="296" spans="4:6" ht="12.75">
      <c r="D296" t="s">
        <v>83</v>
      </c>
      <c r="F296" s="2">
        <v>29398.4</v>
      </c>
    </row>
    <row r="297" spans="4:6" ht="12.75">
      <c r="D297" t="s">
        <v>86</v>
      </c>
      <c r="F297" s="2">
        <v>2039.89</v>
      </c>
    </row>
    <row r="298" spans="4:6" ht="12.75">
      <c r="D298" t="str">
        <f>D283</f>
        <v>Asere, honoraires du président </v>
      </c>
      <c r="F298" s="2">
        <v>726.4</v>
      </c>
    </row>
    <row r="300" spans="3:7" ht="12.75">
      <c r="C300" s="4" t="s">
        <v>134</v>
      </c>
      <c r="G300" s="7">
        <f>F301+F302+F303</f>
        <v>6027.81</v>
      </c>
    </row>
    <row r="301" spans="4:6" ht="12.75">
      <c r="D301" t="s">
        <v>84</v>
      </c>
      <c r="F301" s="2">
        <v>5509.39</v>
      </c>
    </row>
    <row r="302" spans="4:6" ht="12.75">
      <c r="D302" t="s">
        <v>86</v>
      </c>
      <c r="F302" s="2">
        <v>382.29</v>
      </c>
    </row>
    <row r="303" spans="4:6" ht="12.75">
      <c r="D303" t="str">
        <f>D283</f>
        <v>Asere, honoraires du président </v>
      </c>
      <c r="F303" s="2">
        <v>136.13</v>
      </c>
    </row>
    <row r="305" spans="3:7" ht="12.75">
      <c r="C305" s="4" t="s">
        <v>210</v>
      </c>
      <c r="G305" s="7">
        <f>F306+F307+F308</f>
        <v>7763.9800000000005</v>
      </c>
    </row>
    <row r="306" spans="4:6" ht="12.75">
      <c r="D306" t="s">
        <v>83</v>
      </c>
      <c r="F306" s="2">
        <v>7096.25</v>
      </c>
    </row>
    <row r="307" spans="4:6" ht="12.75">
      <c r="D307" t="s">
        <v>86</v>
      </c>
      <c r="F307" s="2">
        <v>492.39</v>
      </c>
    </row>
    <row r="308" spans="4:6" ht="12.75">
      <c r="D308" t="str">
        <f>D283</f>
        <v>Asere, honoraires du président </v>
      </c>
      <c r="F308" s="2">
        <v>175.34</v>
      </c>
    </row>
    <row r="310" spans="3:7" ht="12.75">
      <c r="C310" s="4" t="s">
        <v>135</v>
      </c>
      <c r="G310" s="7">
        <f>F311+F312+F313+F314</f>
        <v>35015.47</v>
      </c>
    </row>
    <row r="311" spans="4:6" ht="12.75">
      <c r="D311" t="s">
        <v>208</v>
      </c>
      <c r="F311" s="2">
        <v>24536.59</v>
      </c>
    </row>
    <row r="312" spans="4:6" ht="12.75">
      <c r="D312" t="s">
        <v>209</v>
      </c>
      <c r="F312" s="2">
        <v>7467.41</v>
      </c>
    </row>
    <row r="313" spans="4:6" ht="12.75">
      <c r="D313" t="s">
        <v>86</v>
      </c>
      <c r="F313" s="2">
        <v>2220.69</v>
      </c>
    </row>
    <row r="314" spans="4:6" ht="12.75">
      <c r="D314" t="str">
        <f>D283</f>
        <v>Asere, honoraires du président </v>
      </c>
      <c r="F314" s="2">
        <v>790.78</v>
      </c>
    </row>
    <row r="316" spans="3:7" ht="12.75">
      <c r="C316" s="4" t="s">
        <v>217</v>
      </c>
      <c r="G316" s="7">
        <f>F317+F318+F319</f>
        <v>5355.39</v>
      </c>
    </row>
    <row r="317" spans="4:6" ht="12.75">
      <c r="D317" t="s">
        <v>84</v>
      </c>
      <c r="F317" s="2">
        <v>4894.81</v>
      </c>
    </row>
    <row r="318" spans="4:6" ht="12.75">
      <c r="D318" t="s">
        <v>86</v>
      </c>
      <c r="F318" s="2">
        <v>339.64</v>
      </c>
    </row>
    <row r="319" spans="4:6" ht="12.75">
      <c r="D319" t="str">
        <f>D283</f>
        <v>Asere, honoraires du président </v>
      </c>
      <c r="F319" s="2">
        <v>120.94</v>
      </c>
    </row>
    <row r="321" spans="3:7" ht="12.75">
      <c r="C321" s="4" t="s">
        <v>218</v>
      </c>
      <c r="G321" s="7">
        <f>F322+F323+F324</f>
        <v>20500.37</v>
      </c>
    </row>
    <row r="322" spans="4:6" ht="12.75">
      <c r="D322" t="s">
        <v>83</v>
      </c>
      <c r="F322" s="2">
        <v>18737.26</v>
      </c>
    </row>
    <row r="323" spans="4:6" ht="12.75">
      <c r="D323" t="s">
        <v>86</v>
      </c>
      <c r="F323" s="2">
        <v>1300.14</v>
      </c>
    </row>
    <row r="324" spans="4:6" ht="12.75">
      <c r="D324" t="str">
        <f>D283</f>
        <v>Asere, honoraires du président </v>
      </c>
      <c r="F324" s="2">
        <v>462.97</v>
      </c>
    </row>
    <row r="326" spans="3:7" ht="12.75">
      <c r="C326" s="4" t="s">
        <v>219</v>
      </c>
      <c r="G326" s="7">
        <f>F327+F328+F329</f>
        <v>57105.51</v>
      </c>
    </row>
    <row r="327" spans="4:6" ht="12.75">
      <c r="D327" t="s">
        <v>83</v>
      </c>
      <c r="F327" s="2">
        <v>52194.21</v>
      </c>
    </row>
    <row r="328" spans="4:6" ht="12.75">
      <c r="D328" t="s">
        <v>86</v>
      </c>
      <c r="F328" s="2">
        <v>3621.64</v>
      </c>
    </row>
    <row r="329" spans="4:6" ht="12.75">
      <c r="D329" t="str">
        <f>D283</f>
        <v>Asere, honoraires du président </v>
      </c>
      <c r="F329" s="2">
        <v>1289.66</v>
      </c>
    </row>
    <row r="331" spans="3:7" ht="12.75">
      <c r="C331" s="4" t="s">
        <v>220</v>
      </c>
      <c r="G331" s="7">
        <f>F332+F333+F334</f>
        <v>26595.52</v>
      </c>
    </row>
    <row r="332" spans="4:6" ht="12.75">
      <c r="D332" t="s">
        <v>83</v>
      </c>
      <c r="F332" s="2">
        <v>24308.2</v>
      </c>
    </row>
    <row r="333" spans="4:6" ht="12.75">
      <c r="D333" t="s">
        <v>86</v>
      </c>
      <c r="F333" s="2">
        <v>1686.69</v>
      </c>
    </row>
    <row r="334" spans="4:6" ht="12.75">
      <c r="D334" t="str">
        <f>D283</f>
        <v>Asere, honoraires du président </v>
      </c>
      <c r="F334" s="2">
        <v>600.63</v>
      </c>
    </row>
    <row r="336" ht="12.75">
      <c r="C336" s="4" t="s">
        <v>221</v>
      </c>
    </row>
    <row r="337" spans="4:7" ht="12.75">
      <c r="D337" t="s">
        <v>83</v>
      </c>
      <c r="F337" s="2">
        <v>7230.23</v>
      </c>
      <c r="G337" s="7">
        <f>F337+F338+F339</f>
        <v>7910.569999999999</v>
      </c>
    </row>
    <row r="338" spans="4:6" ht="12.75">
      <c r="D338" t="s">
        <v>86</v>
      </c>
      <c r="F338" s="2">
        <v>501.69</v>
      </c>
    </row>
    <row r="339" spans="4:6" ht="12.75">
      <c r="D339" t="str">
        <f>D288</f>
        <v>Asere, honoraires du président </v>
      </c>
      <c r="F339" s="2">
        <v>178.65</v>
      </c>
    </row>
    <row r="341" spans="3:7" ht="12.75">
      <c r="C341" s="4" t="s">
        <v>222</v>
      </c>
      <c r="G341" s="7">
        <f>F342+F343+F344+F345</f>
        <v>36176.76999999999</v>
      </c>
    </row>
    <row r="342" spans="4:6" ht="12.75">
      <c r="D342" t="s">
        <v>83</v>
      </c>
      <c r="F342" s="2">
        <v>73829.65</v>
      </c>
    </row>
    <row r="343" spans="4:6" ht="12.75">
      <c r="D343" t="s">
        <v>86</v>
      </c>
      <c r="F343" s="2">
        <v>5122.87</v>
      </c>
    </row>
    <row r="344" spans="4:6" ht="12.75">
      <c r="D344" t="str">
        <f>D293</f>
        <v>Asere, honoraires du président </v>
      </c>
      <c r="F344" s="2">
        <v>1824.25</v>
      </c>
    </row>
    <row r="345" spans="4:6" ht="12.75">
      <c r="D345" t="s">
        <v>223</v>
      </c>
      <c r="F345" s="2">
        <v>-44600</v>
      </c>
    </row>
    <row r="347" spans="3:7" ht="12.75">
      <c r="C347" s="4" t="s">
        <v>224</v>
      </c>
      <c r="G347" s="7">
        <f>F348+F349+F350</f>
        <v>68086.88</v>
      </c>
    </row>
    <row r="348" spans="4:6" ht="12.75">
      <c r="D348" t="s">
        <v>83</v>
      </c>
      <c r="F348" s="2">
        <v>62231.14</v>
      </c>
    </row>
    <row r="349" spans="4:6" ht="12.75">
      <c r="D349" t="s">
        <v>86</v>
      </c>
      <c r="F349" s="2">
        <v>4318.08</v>
      </c>
    </row>
    <row r="350" spans="4:6" ht="12.75">
      <c r="D350" t="str">
        <f>D298</f>
        <v>Asere, honoraires du président </v>
      </c>
      <c r="F350" s="2">
        <v>1537.66</v>
      </c>
    </row>
    <row r="352" spans="3:7" ht="12.75">
      <c r="C352" s="4" t="s">
        <v>140</v>
      </c>
      <c r="G352" s="7">
        <f>SUM(F353:F361)</f>
        <v>46271.683</v>
      </c>
    </row>
    <row r="353" spans="3:6" ht="12.75">
      <c r="C353" s="4"/>
      <c r="D353" t="s">
        <v>79</v>
      </c>
      <c r="F353" s="2">
        <v>2752.71</v>
      </c>
    </row>
    <row r="354" spans="3:6" ht="12.75">
      <c r="C354" s="4"/>
      <c r="D354" t="s">
        <v>226</v>
      </c>
      <c r="F354" s="2">
        <v>11169.21</v>
      </c>
    </row>
    <row r="355" spans="3:6" ht="12.75">
      <c r="C355" s="4"/>
      <c r="D355" t="s">
        <v>201</v>
      </c>
      <c r="F355" s="2">
        <v>1511.86</v>
      </c>
    </row>
    <row r="356" spans="3:6" ht="12.75">
      <c r="C356" s="4"/>
      <c r="D356" t="s">
        <v>128</v>
      </c>
      <c r="F356" s="2">
        <v>7317.13</v>
      </c>
    </row>
    <row r="357" spans="3:6" ht="12.75">
      <c r="C357" s="4"/>
      <c r="D357" t="s">
        <v>225</v>
      </c>
      <c r="F357" s="2">
        <v>1840.64</v>
      </c>
    </row>
    <row r="358" spans="3:6" ht="12.75">
      <c r="C358" s="4"/>
      <c r="D358" t="s">
        <v>227</v>
      </c>
      <c r="F358" s="2">
        <v>10199.24</v>
      </c>
    </row>
    <row r="359" spans="4:6" ht="12.75">
      <c r="D359" t="s">
        <v>141</v>
      </c>
      <c r="F359" s="2">
        <v>10493.46</v>
      </c>
    </row>
    <row r="360" spans="4:6" ht="12.75">
      <c r="D360" t="s">
        <v>86</v>
      </c>
      <c r="F360" s="2">
        <v>728.11</v>
      </c>
    </row>
    <row r="361" spans="4:6" ht="12.75">
      <c r="D361" t="str">
        <f>D283</f>
        <v>Asere, honoraires du président </v>
      </c>
      <c r="F361" s="2">
        <v>259.323</v>
      </c>
    </row>
    <row r="363" spans="3:7" ht="12.75">
      <c r="C363" s="4" t="s">
        <v>215</v>
      </c>
      <c r="G363" s="7">
        <f>F364+F365</f>
        <v>28000</v>
      </c>
    </row>
    <row r="364" spans="4:6" ht="12.75">
      <c r="D364" t="s">
        <v>216</v>
      </c>
      <c r="F364" s="2">
        <v>28000</v>
      </c>
    </row>
    <row r="366" spans="3:7" ht="12.75">
      <c r="C366" s="4" t="s">
        <v>136</v>
      </c>
      <c r="G366" s="7">
        <f>F367+F368</f>
        <v>10957.14</v>
      </c>
    </row>
    <row r="367" spans="4:6" ht="12.75">
      <c r="D367" t="s">
        <v>212</v>
      </c>
      <c r="F367" s="2">
        <v>4242.21</v>
      </c>
    </row>
    <row r="368" spans="4:6" ht="12.75">
      <c r="D368" t="s">
        <v>213</v>
      </c>
      <c r="F368" s="2">
        <v>6714.93</v>
      </c>
    </row>
    <row r="373" ht="15.75">
      <c r="B373" s="8" t="s">
        <v>87</v>
      </c>
    </row>
    <row r="374" ht="15.75">
      <c r="B374" s="8"/>
    </row>
    <row r="375" ht="15.75">
      <c r="B375" s="8"/>
    </row>
    <row r="376" spans="3:7" ht="12.75">
      <c r="C376" s="4" t="s">
        <v>107</v>
      </c>
      <c r="G376" s="7">
        <f>F377+F378</f>
        <v>-808</v>
      </c>
    </row>
    <row r="377" spans="4:6" ht="12.75">
      <c r="D377" t="s">
        <v>244</v>
      </c>
      <c r="F377" s="2">
        <v>-221</v>
      </c>
    </row>
    <row r="378" spans="4:6" ht="12.75">
      <c r="D378" t="s">
        <v>245</v>
      </c>
      <c r="F378" s="2">
        <v>-587</v>
      </c>
    </row>
    <row r="380" spans="3:7" ht="12.75">
      <c r="C380" s="4" t="s">
        <v>108</v>
      </c>
      <c r="G380" s="7">
        <f>F381</f>
        <v>-1500</v>
      </c>
    </row>
    <row r="381" spans="4:6" ht="12.75">
      <c r="D381" t="s">
        <v>142</v>
      </c>
      <c r="F381" s="2">
        <v>-1500</v>
      </c>
    </row>
    <row r="383" spans="3:7" ht="12.75">
      <c r="C383" s="4" t="s">
        <v>88</v>
      </c>
      <c r="G383" s="7">
        <f>SUM(F384:F389)</f>
        <v>-14995.779999999999</v>
      </c>
    </row>
    <row r="384" spans="4:6" ht="12.75">
      <c r="D384" t="s">
        <v>94</v>
      </c>
      <c r="F384" s="2">
        <v>-456.01</v>
      </c>
    </row>
    <row r="385" spans="4:6" ht="12.75">
      <c r="D385" t="s">
        <v>95</v>
      </c>
      <c r="F385" s="2">
        <v>-2648.85</v>
      </c>
    </row>
    <row r="386" spans="4:6" ht="12.75">
      <c r="D386" t="s">
        <v>96</v>
      </c>
      <c r="F386" s="2">
        <v>-4468.97</v>
      </c>
    </row>
    <row r="387" spans="4:6" ht="12.75">
      <c r="D387" t="s">
        <v>97</v>
      </c>
      <c r="F387" s="2">
        <v>-2885.51</v>
      </c>
    </row>
    <row r="388" spans="4:9" ht="12.75">
      <c r="D388" t="s">
        <v>98</v>
      </c>
      <c r="F388" s="2">
        <v>-4536.44</v>
      </c>
      <c r="I388" s="10"/>
    </row>
    <row r="391" ht="15.75">
      <c r="B391" s="8" t="s">
        <v>89</v>
      </c>
    </row>
    <row r="392" ht="15.75">
      <c r="B392" s="8"/>
    </row>
    <row r="393" spans="3:7" ht="12.75">
      <c r="C393" s="4" t="s">
        <v>109</v>
      </c>
      <c r="G393" s="7">
        <f>SUM(F394:F394)</f>
        <v>598</v>
      </c>
    </row>
    <row r="394" spans="4:6" ht="12.75">
      <c r="D394" t="s">
        <v>228</v>
      </c>
      <c r="F394" s="2">
        <v>598</v>
      </c>
    </row>
    <row r="396" spans="3:8" ht="12.75">
      <c r="C396" s="4" t="s">
        <v>110</v>
      </c>
      <c r="H396" s="7">
        <f>F397</f>
        <v>3780.2</v>
      </c>
    </row>
    <row r="397" spans="3:6" ht="12.75">
      <c r="C397" s="4"/>
      <c r="D397" t="s">
        <v>137</v>
      </c>
      <c r="F397" s="2">
        <v>3780.2</v>
      </c>
    </row>
    <row r="398" ht="12.75">
      <c r="C398" s="4"/>
    </row>
    <row r="399" spans="7:8" ht="13.5" thickBot="1">
      <c r="G399" s="9"/>
      <c r="H399" s="9"/>
    </row>
    <row r="400" ht="13.5" thickTop="1">
      <c r="E400" s="5"/>
    </row>
    <row r="401" spans="5:8" ht="12.75">
      <c r="E401" s="6" t="s">
        <v>90</v>
      </c>
      <c r="F401" s="7"/>
      <c r="G401" s="7">
        <f>SUM(G12:G400)</f>
        <v>633842.3729999999</v>
      </c>
      <c r="H401" s="7">
        <f>SUM(H12:H400)</f>
        <v>458248.356</v>
      </c>
    </row>
    <row r="402" spans="5:6" ht="12.75">
      <c r="E402" s="1"/>
      <c r="F402" s="7"/>
    </row>
    <row r="403" spans="5:8" ht="15.75">
      <c r="E403" s="13" t="s">
        <v>111</v>
      </c>
      <c r="F403" s="13"/>
      <c r="G403" s="12">
        <f>G401+H401</f>
        <v>1092090.7289999998</v>
      </c>
      <c r="H403" s="12"/>
    </row>
  </sheetData>
  <sheetProtection password="81E5" sheet="1" objects="1" scenarios="1"/>
  <mergeCells count="3">
    <mergeCell ref="G403:H403"/>
    <mergeCell ref="E403:F403"/>
    <mergeCell ref="A3:H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83" r:id="rId1"/>
  <headerFooter alignWithMargins="0">
    <oddFooter>&amp;L&amp;P&amp;RASERE - Dépenses 2008</oddFooter>
  </headerFooter>
  <rowBreaks count="5" manualBreakCount="5">
    <brk id="69" max="255" man="1"/>
    <brk id="139" max="255" man="1"/>
    <brk id="205" max="255" man="1"/>
    <brk id="275" max="255" man="1"/>
    <brk id="3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2010-02-22T17:00:48Z</cp:lastPrinted>
  <dcterms:created xsi:type="dcterms:W3CDTF">2006-02-23T16:04:53Z</dcterms:created>
  <dcterms:modified xsi:type="dcterms:W3CDTF">2010-02-26T16:34:33Z</dcterms:modified>
  <cp:category/>
  <cp:version/>
  <cp:contentType/>
  <cp:contentStatus/>
</cp:coreProperties>
</file>