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<sst xmlns="http://schemas.openxmlformats.org/spreadsheetml/2006/main" count="98" uniqueCount="89">
  <si>
    <t>DEPENSES 2003</t>
  </si>
  <si>
    <t>DEPENSES 2004</t>
  </si>
  <si>
    <t>BUDGET 2004</t>
  </si>
  <si>
    <t>CHARGES GENERALES</t>
  </si>
  <si>
    <t>Frais de personnel</t>
  </si>
  <si>
    <t>R.C. personnel</t>
  </si>
  <si>
    <t>Consommation, eau, électrique</t>
  </si>
  <si>
    <t>Honoraires de gestion</t>
  </si>
  <si>
    <t>Honoraires divers</t>
  </si>
  <si>
    <t>Frais de gestion</t>
  </si>
  <si>
    <t>S/total</t>
  </si>
  <si>
    <t>CHARGES IMMOBILIERES</t>
  </si>
  <si>
    <t>Locaux ASERE, propriétaire</t>
  </si>
  <si>
    <t>Provision travaux parking C.Comm.</t>
  </si>
  <si>
    <t>Locaux ASERE, locataire</t>
  </si>
  <si>
    <t>Impôts fonciers</t>
  </si>
  <si>
    <t>Entretien locaux</t>
  </si>
  <si>
    <t>ACHATS</t>
  </si>
  <si>
    <t>Matériel, outillage jardin</t>
  </si>
  <si>
    <t>Végétaux</t>
  </si>
  <si>
    <t>Arbres, tailles</t>
  </si>
  <si>
    <t>Engrais, desherbants</t>
  </si>
  <si>
    <t>Bancs, corbeilles</t>
  </si>
  <si>
    <t>Matériel nettoyage, balayage</t>
  </si>
  <si>
    <t>Matériel électrique</t>
  </si>
  <si>
    <t>Quincaillerie</t>
  </si>
  <si>
    <t>Peinture</t>
  </si>
  <si>
    <t>Marquage au sol, lasure</t>
  </si>
  <si>
    <t>Sel, sable, ciment, etc ….</t>
  </si>
  <si>
    <t>Divers</t>
  </si>
  <si>
    <t>S/Total</t>
  </si>
  <si>
    <t>ENTRETIEN MATERIEL</t>
  </si>
  <si>
    <t>Essence, huile</t>
  </si>
  <si>
    <t>Entretien, réparation</t>
  </si>
  <si>
    <t>Assurances</t>
  </si>
  <si>
    <t>Amortissement</t>
  </si>
  <si>
    <t>ENTRETIEN GENERAL</t>
  </si>
  <si>
    <t>Elagage grands arbres</t>
  </si>
  <si>
    <t>Réfection de pelouses</t>
  </si>
  <si>
    <t>Poubelles, enlèvement déchets</t>
  </si>
  <si>
    <t>Avaloirs, puisards</t>
  </si>
  <si>
    <t>Bassins, entretie + réfection</t>
  </si>
  <si>
    <t>Jeux, bancs, grillage</t>
  </si>
  <si>
    <t>Chicanes, arceaux vélos, etc ….</t>
  </si>
  <si>
    <t>TOTAL GESTION BASE</t>
  </si>
  <si>
    <t>Reports gestion base</t>
  </si>
  <si>
    <t>Audit arbres</t>
  </si>
  <si>
    <t>Abattage arbres dangereux</t>
  </si>
  <si>
    <t>Entretien jeux</t>
  </si>
  <si>
    <t>Remplacement mats éclairage</t>
  </si>
  <si>
    <t>Fleurissement aérien</t>
  </si>
  <si>
    <t>Création de bacs à fleurs</t>
  </si>
  <si>
    <t>Travaux divers, fournitures</t>
  </si>
  <si>
    <t>Location matériel, nacelles</t>
  </si>
  <si>
    <t>TRAVAUX EN REGIE</t>
  </si>
  <si>
    <t xml:space="preserve">TOTAL GESTION </t>
  </si>
  <si>
    <t>Mise en conformité divers jeux</t>
  </si>
  <si>
    <t>Végétaux dans cadre gros travaux</t>
  </si>
  <si>
    <t>Eclairage Noël</t>
  </si>
  <si>
    <t>Gros travaux</t>
  </si>
  <si>
    <t>Reprise fonds de prévoyance</t>
  </si>
  <si>
    <t xml:space="preserve">Provision constituée </t>
  </si>
  <si>
    <t>Produits financiers + Exceptionnels</t>
  </si>
  <si>
    <t>Solde gestion CEGIP</t>
  </si>
  <si>
    <t>Remboursement sinistre</t>
  </si>
  <si>
    <t>Recettes Tennis</t>
  </si>
  <si>
    <t>TOTAL</t>
  </si>
  <si>
    <t>PARKING ROME</t>
  </si>
  <si>
    <t>TOTAL  GENERAL</t>
  </si>
  <si>
    <t>BUDGET 2005</t>
  </si>
  <si>
    <t>BUDGET 2006</t>
  </si>
  <si>
    <t>Periscopes, accès handicapés</t>
  </si>
  <si>
    <t>Rond Point, aménagement parking</t>
  </si>
  <si>
    <t>Refection aire de jeux rue de Nicosie</t>
  </si>
  <si>
    <t>Nobel, parking + divers</t>
  </si>
  <si>
    <t>Upsal, aire de jeux</t>
  </si>
  <si>
    <t>Upsal, création espaces verts</t>
  </si>
  <si>
    <t>Perspectives, bacs à fleurs</t>
  </si>
  <si>
    <t>Immo 3 F, refection dallage</t>
  </si>
  <si>
    <t>Schweitzer, pavage + espaces verts</t>
  </si>
  <si>
    <t>Copenhague, pavage devant bâtiment</t>
  </si>
  <si>
    <t xml:space="preserve">Cus Habitat, pavage Ankara / Istambul </t>
  </si>
  <si>
    <t>Rond Point, solde travaux parking</t>
  </si>
  <si>
    <t>Balayeuse, essence, etc …</t>
  </si>
  <si>
    <t>Perspectives, 2 ème tranche bacs à fleurs</t>
  </si>
  <si>
    <t>Cus Habitat, pavage trotoirs 16-24 rue de Milan</t>
  </si>
  <si>
    <t>Refection partielle voierie 1-10 rue Upsal</t>
  </si>
  <si>
    <t>Divers, bacs à fleurs, Vendôme, etc…</t>
  </si>
  <si>
    <t>ASERE  - PROPOSITION DE BUDGET 2006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</si>
</sst>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_F"/>
  </numFmts>
  <fonts count="1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2" fillId="0" borderId="9" xfId="0" applyNumberFormat="1" applyFont="1" applyBorder="1" applyAlignment="1">
      <alignment/>
    </xf>
    <xf numFmtId="0" fontId="2" fillId="0" borderId="8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64" fontId="2" fillId="0" borderId="6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165" fontId="2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5" fontId="4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5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165" fontId="4" fillId="0" borderId="17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2" fillId="0" borderId="19" xfId="0" applyFont="1" applyFill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5" fontId="6" fillId="0" borderId="2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6" fillId="0" borderId="26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29.421875" style="0" customWidth="1"/>
    <col min="2" max="2" width="15.8515625" style="90" customWidth="1"/>
    <col min="3" max="3" width="13.7109375" style="5" customWidth="1"/>
    <col min="4" max="4" width="15.140625" style="90" customWidth="1"/>
    <col min="5" max="5" width="13.7109375" style="6" customWidth="1"/>
    <col min="6" max="6" width="16.57421875" style="54" customWidth="1"/>
  </cols>
  <sheetData>
    <row r="1" spans="1:6" s="2" customFormat="1" ht="20.25">
      <c r="A1" s="105" t="s">
        <v>88</v>
      </c>
      <c r="B1" s="105"/>
      <c r="C1" s="105"/>
      <c r="D1" s="105"/>
      <c r="E1" s="105"/>
      <c r="F1" s="105"/>
    </row>
    <row r="2" spans="1:6" s="2" customFormat="1" ht="20.25">
      <c r="A2" s="41"/>
      <c r="B2" s="88"/>
      <c r="C2" s="41"/>
      <c r="D2" s="88"/>
      <c r="E2" s="41"/>
      <c r="F2" s="41"/>
    </row>
    <row r="3" spans="1:6" s="2" customFormat="1" ht="12.75" customHeight="1">
      <c r="A3" s="3"/>
      <c r="B3" s="89"/>
      <c r="C3" s="3"/>
      <c r="D3" s="101"/>
      <c r="E3" s="1"/>
      <c r="F3" s="53"/>
    </row>
    <row r="4" ht="18" customHeight="1" thickBot="1"/>
    <row r="5" spans="1:6" s="4" customFormat="1" ht="18.75" customHeight="1" thickBot="1">
      <c r="A5" s="7"/>
      <c r="B5" s="91" t="s">
        <v>0</v>
      </c>
      <c r="C5" s="8" t="s">
        <v>2</v>
      </c>
      <c r="D5" s="102" t="s">
        <v>1</v>
      </c>
      <c r="E5" s="9" t="s">
        <v>69</v>
      </c>
      <c r="F5" s="55" t="s">
        <v>70</v>
      </c>
    </row>
    <row r="6" spans="1:6" ht="14.25">
      <c r="A6" s="16"/>
      <c r="B6" s="42"/>
      <c r="C6" s="10"/>
      <c r="D6" s="42"/>
      <c r="E6" s="11"/>
      <c r="F6" s="56"/>
    </row>
    <row r="7" spans="1:6" ht="14.25">
      <c r="A7" s="12" t="s">
        <v>3</v>
      </c>
      <c r="B7" s="42"/>
      <c r="C7" s="10"/>
      <c r="D7" s="42"/>
      <c r="E7" s="11"/>
      <c r="F7" s="56"/>
    </row>
    <row r="8" spans="1:6" ht="14.25">
      <c r="A8" s="16" t="s">
        <v>4</v>
      </c>
      <c r="B8" s="42">
        <v>363921.94</v>
      </c>
      <c r="C8" s="10">
        <v>381000</v>
      </c>
      <c r="D8" s="42">
        <v>361037.43</v>
      </c>
      <c r="E8" s="11">
        <v>360000</v>
      </c>
      <c r="F8" s="56">
        <v>365000</v>
      </c>
    </row>
    <row r="9" spans="1:6" ht="14.25">
      <c r="A9" s="16" t="s">
        <v>5</v>
      </c>
      <c r="B9" s="42">
        <v>1572.53</v>
      </c>
      <c r="C9" s="10">
        <v>1000</v>
      </c>
      <c r="D9" s="42">
        <v>1696.83</v>
      </c>
      <c r="E9" s="11">
        <v>1800</v>
      </c>
      <c r="F9" s="56">
        <v>1800</v>
      </c>
    </row>
    <row r="10" spans="1:6" ht="14.25">
      <c r="A10" s="16" t="s">
        <v>6</v>
      </c>
      <c r="B10" s="42">
        <v>31723.98</v>
      </c>
      <c r="C10" s="10">
        <v>36500</v>
      </c>
      <c r="D10" s="42">
        <v>32404.43</v>
      </c>
      <c r="E10" s="11">
        <v>34100</v>
      </c>
      <c r="F10" s="56">
        <v>34000</v>
      </c>
    </row>
    <row r="11" spans="1:6" ht="14.25">
      <c r="A11" s="16" t="s">
        <v>7</v>
      </c>
      <c r="B11" s="42">
        <v>24350</v>
      </c>
      <c r="C11" s="10">
        <v>24850</v>
      </c>
      <c r="D11" s="42">
        <v>24850.87</v>
      </c>
      <c r="E11" s="11">
        <v>25350</v>
      </c>
      <c r="F11" s="56">
        <v>33000</v>
      </c>
    </row>
    <row r="12" spans="1:6" ht="14.25">
      <c r="A12" s="16" t="s">
        <v>8</v>
      </c>
      <c r="B12" s="42">
        <v>1196</v>
      </c>
      <c r="C12" s="10">
        <v>1500</v>
      </c>
      <c r="D12" s="42">
        <v>1196</v>
      </c>
      <c r="E12" s="11">
        <v>9000</v>
      </c>
      <c r="F12" s="56">
        <v>6000</v>
      </c>
    </row>
    <row r="13" spans="1:6" ht="14.25">
      <c r="A13" s="16" t="s">
        <v>9</v>
      </c>
      <c r="B13" s="42">
        <v>3450.48</v>
      </c>
      <c r="C13" s="10">
        <v>3900</v>
      </c>
      <c r="D13" s="42">
        <v>4688.05</v>
      </c>
      <c r="E13" s="11">
        <v>4600</v>
      </c>
      <c r="F13" s="56">
        <v>5100</v>
      </c>
    </row>
    <row r="14" spans="1:6" s="2" customFormat="1" ht="15">
      <c r="A14" s="13" t="s">
        <v>10</v>
      </c>
      <c r="B14" s="92">
        <f>SUM(B8:B13)</f>
        <v>426214.93</v>
      </c>
      <c r="C14" s="14">
        <f>SUM(C8:C13)</f>
        <v>448750</v>
      </c>
      <c r="D14" s="92">
        <f>SUM(D8:D13)</f>
        <v>425873.61</v>
      </c>
      <c r="E14" s="15">
        <f>SUM(E8:E13)</f>
        <v>434850</v>
      </c>
      <c r="F14" s="57">
        <f>SUM(F8:F13)</f>
        <v>444900</v>
      </c>
    </row>
    <row r="15" spans="1:6" ht="14.25">
      <c r="A15" s="12" t="s">
        <v>11</v>
      </c>
      <c r="B15" s="42"/>
      <c r="C15" s="10"/>
      <c r="D15" s="42"/>
      <c r="E15" s="11"/>
      <c r="F15" s="56"/>
    </row>
    <row r="16" spans="1:6" ht="14.25">
      <c r="A16" s="16" t="s">
        <v>12</v>
      </c>
      <c r="B16" s="42">
        <v>10147.66</v>
      </c>
      <c r="C16" s="10">
        <v>10200</v>
      </c>
      <c r="D16" s="42">
        <v>12485.28</v>
      </c>
      <c r="E16" s="11">
        <v>12600</v>
      </c>
      <c r="F16" s="56">
        <v>13000</v>
      </c>
    </row>
    <row r="17" spans="1:6" ht="14.25">
      <c r="A17" s="16" t="s">
        <v>13</v>
      </c>
      <c r="B17" s="42"/>
      <c r="C17" s="10">
        <v>9000</v>
      </c>
      <c r="D17" s="42">
        <v>9000</v>
      </c>
      <c r="E17" s="11"/>
      <c r="F17" s="56"/>
    </row>
    <row r="18" spans="1:6" ht="14.25">
      <c r="A18" s="16" t="s">
        <v>14</v>
      </c>
      <c r="B18" s="42">
        <v>1829.39</v>
      </c>
      <c r="C18" s="10">
        <v>2200</v>
      </c>
      <c r="D18" s="42">
        <v>3089.39</v>
      </c>
      <c r="E18" s="11">
        <v>7000</v>
      </c>
      <c r="F18" s="56">
        <v>7300</v>
      </c>
    </row>
    <row r="19" spans="1:6" ht="14.25">
      <c r="A19" s="16" t="s">
        <v>15</v>
      </c>
      <c r="B19" s="42">
        <v>4413</v>
      </c>
      <c r="C19" s="10">
        <v>4700</v>
      </c>
      <c r="D19" s="42">
        <v>4649</v>
      </c>
      <c r="E19" s="11">
        <v>5000</v>
      </c>
      <c r="F19" s="56">
        <v>5100</v>
      </c>
    </row>
    <row r="20" spans="1:6" ht="14.25">
      <c r="A20" s="16" t="s">
        <v>16</v>
      </c>
      <c r="B20" s="42">
        <v>1858.64</v>
      </c>
      <c r="C20" s="10">
        <v>1500</v>
      </c>
      <c r="D20" s="42">
        <v>3062.83</v>
      </c>
      <c r="E20" s="11">
        <v>3000</v>
      </c>
      <c r="F20" s="56">
        <v>3000</v>
      </c>
    </row>
    <row r="21" spans="1:6" s="2" customFormat="1" ht="15">
      <c r="A21" s="13" t="s">
        <v>10</v>
      </c>
      <c r="B21" s="92">
        <f>SUM(B16:B20)</f>
        <v>18248.69</v>
      </c>
      <c r="C21" s="14">
        <f>SUM(C16:C20)</f>
        <v>27600</v>
      </c>
      <c r="D21" s="92">
        <f>SUM(D16:D20)</f>
        <v>32286.5</v>
      </c>
      <c r="E21" s="15">
        <f>SUM(E16:E20)</f>
        <v>27600</v>
      </c>
      <c r="F21" s="57">
        <f>SUM(F16:F20)</f>
        <v>28400</v>
      </c>
    </row>
    <row r="22" spans="1:6" ht="14.25">
      <c r="A22" s="12" t="s">
        <v>17</v>
      </c>
      <c r="B22" s="42"/>
      <c r="C22" s="10"/>
      <c r="D22" s="42"/>
      <c r="E22" s="11"/>
      <c r="F22" s="56"/>
    </row>
    <row r="23" spans="1:6" ht="14.25">
      <c r="A23" s="16" t="s">
        <v>18</v>
      </c>
      <c r="B23" s="42">
        <v>2103.4</v>
      </c>
      <c r="C23" s="10">
        <v>2200</v>
      </c>
      <c r="D23" s="42">
        <v>2067.68</v>
      </c>
      <c r="E23" s="11">
        <v>2200</v>
      </c>
      <c r="F23" s="56">
        <v>2200</v>
      </c>
    </row>
    <row r="24" spans="1:6" ht="14.25">
      <c r="A24" s="16" t="s">
        <v>19</v>
      </c>
      <c r="B24" s="42">
        <v>12049.1</v>
      </c>
      <c r="C24" s="10">
        <v>15000</v>
      </c>
      <c r="D24" s="42">
        <v>13175.68</v>
      </c>
      <c r="E24" s="11">
        <v>18000</v>
      </c>
      <c r="F24" s="56">
        <v>18000</v>
      </c>
    </row>
    <row r="25" spans="1:6" ht="14.25">
      <c r="A25" s="16" t="s">
        <v>20</v>
      </c>
      <c r="B25" s="42">
        <v>6785.08</v>
      </c>
      <c r="C25" s="10">
        <v>9000</v>
      </c>
      <c r="D25" s="42">
        <v>7607.92</v>
      </c>
      <c r="E25" s="11">
        <v>9000</v>
      </c>
      <c r="F25" s="56">
        <v>9000</v>
      </c>
    </row>
    <row r="26" spans="1:6" ht="14.25">
      <c r="A26" s="16" t="s">
        <v>21</v>
      </c>
      <c r="B26" s="42">
        <v>6302.98</v>
      </c>
      <c r="C26" s="10">
        <v>6000</v>
      </c>
      <c r="D26" s="42">
        <v>5635.58</v>
      </c>
      <c r="E26" s="11">
        <v>6000</v>
      </c>
      <c r="F26" s="56">
        <v>6000</v>
      </c>
    </row>
    <row r="27" spans="1:6" ht="14.25">
      <c r="A27" s="16" t="s">
        <v>22</v>
      </c>
      <c r="B27" s="42">
        <v>3729.13</v>
      </c>
      <c r="C27" s="10">
        <v>4000</v>
      </c>
      <c r="D27" s="42">
        <v>3543.8</v>
      </c>
      <c r="E27" s="11">
        <v>4000</v>
      </c>
      <c r="F27" s="56">
        <v>4000</v>
      </c>
    </row>
    <row r="28" spans="1:6" ht="14.25">
      <c r="A28" s="16" t="s">
        <v>23</v>
      </c>
      <c r="B28" s="42">
        <v>676.1</v>
      </c>
      <c r="C28" s="10">
        <v>800</v>
      </c>
      <c r="D28" s="42">
        <v>837.79</v>
      </c>
      <c r="E28" s="11">
        <v>800</v>
      </c>
      <c r="F28" s="56">
        <v>1000</v>
      </c>
    </row>
    <row r="29" spans="1:6" ht="14.25">
      <c r="A29" s="16" t="s">
        <v>24</v>
      </c>
      <c r="B29" s="42">
        <f>1054.03+6018.37</f>
        <v>7072.4</v>
      </c>
      <c r="C29" s="10">
        <v>8000</v>
      </c>
      <c r="D29" s="42">
        <v>8067.18</v>
      </c>
      <c r="E29" s="11">
        <v>8000</v>
      </c>
      <c r="F29" s="56">
        <v>8000</v>
      </c>
    </row>
    <row r="30" spans="1:6" ht="14.25">
      <c r="A30" s="16" t="s">
        <v>25</v>
      </c>
      <c r="B30" s="42">
        <v>531.98</v>
      </c>
      <c r="C30" s="10">
        <v>800</v>
      </c>
      <c r="D30" s="42">
        <v>779.13</v>
      </c>
      <c r="E30" s="11">
        <v>800</v>
      </c>
      <c r="F30" s="56">
        <v>800</v>
      </c>
    </row>
    <row r="31" spans="1:6" ht="14.25">
      <c r="A31" s="16" t="s">
        <v>26</v>
      </c>
      <c r="B31" s="42">
        <v>1941.49</v>
      </c>
      <c r="C31" s="10">
        <v>2000</v>
      </c>
      <c r="D31" s="42">
        <v>2315.64</v>
      </c>
      <c r="E31" s="11">
        <v>2000</v>
      </c>
      <c r="F31" s="56">
        <v>2000</v>
      </c>
    </row>
    <row r="32" spans="1:6" ht="14.25">
      <c r="A32" s="16" t="s">
        <v>27</v>
      </c>
      <c r="B32" s="42"/>
      <c r="C32" s="10">
        <v>5000</v>
      </c>
      <c r="D32" s="42">
        <v>5017.76</v>
      </c>
      <c r="E32" s="11">
        <v>5000</v>
      </c>
      <c r="F32" s="56">
        <v>5000</v>
      </c>
    </row>
    <row r="33" spans="1:6" ht="14.25">
      <c r="A33" s="16" t="s">
        <v>28</v>
      </c>
      <c r="B33" s="42">
        <v>1821.09</v>
      </c>
      <c r="C33" s="10">
        <v>3000</v>
      </c>
      <c r="D33" s="42">
        <v>1682.54</v>
      </c>
      <c r="E33" s="11">
        <v>3000</v>
      </c>
      <c r="F33" s="56">
        <v>3000</v>
      </c>
    </row>
    <row r="34" spans="1:6" ht="14.25">
      <c r="A34" s="16" t="s">
        <v>29</v>
      </c>
      <c r="B34" s="42">
        <f>393.17+3237.6</f>
        <v>3630.77</v>
      </c>
      <c r="C34" s="10">
        <v>5000</v>
      </c>
      <c r="D34" s="42">
        <v>4921.16</v>
      </c>
      <c r="E34" s="11">
        <v>5000</v>
      </c>
      <c r="F34" s="56">
        <v>5000</v>
      </c>
    </row>
    <row r="35" spans="1:6" ht="15">
      <c r="A35" s="13" t="s">
        <v>30</v>
      </c>
      <c r="B35" s="92">
        <f>SUM(B23:B34)</f>
        <v>46643.52</v>
      </c>
      <c r="C35" s="14">
        <f>SUM(C23:C34)</f>
        <v>60800</v>
      </c>
      <c r="D35" s="92">
        <f>SUM(D23:D34)</f>
        <v>55651.86</v>
      </c>
      <c r="E35" s="15">
        <f>SUM(E23:E34)</f>
        <v>63800</v>
      </c>
      <c r="F35" s="57">
        <f>SUM(F23:F34)</f>
        <v>64000</v>
      </c>
    </row>
    <row r="36" spans="1:6" ht="14.25">
      <c r="A36" s="12" t="s">
        <v>31</v>
      </c>
      <c r="B36" s="42"/>
      <c r="C36" s="10"/>
      <c r="D36" s="42"/>
      <c r="E36" s="11"/>
      <c r="F36" s="56"/>
    </row>
    <row r="37" spans="1:6" ht="14.25">
      <c r="A37" s="16" t="s">
        <v>32</v>
      </c>
      <c r="B37" s="42">
        <v>5906.8</v>
      </c>
      <c r="C37" s="10">
        <v>6000</v>
      </c>
      <c r="D37" s="42">
        <v>5809.17</v>
      </c>
      <c r="E37" s="11">
        <v>6500</v>
      </c>
      <c r="F37" s="56">
        <v>7000</v>
      </c>
    </row>
    <row r="38" spans="1:6" ht="14.25">
      <c r="A38" s="16" t="s">
        <v>33</v>
      </c>
      <c r="B38" s="42">
        <v>4048.2</v>
      </c>
      <c r="C38" s="10">
        <v>5000</v>
      </c>
      <c r="D38" s="42">
        <v>3947.49</v>
      </c>
      <c r="E38" s="11">
        <v>5000</v>
      </c>
      <c r="F38" s="56">
        <v>7000</v>
      </c>
    </row>
    <row r="39" spans="1:6" ht="14.25">
      <c r="A39" s="16" t="s">
        <v>34</v>
      </c>
      <c r="B39" s="42">
        <v>5425.69</v>
      </c>
      <c r="C39" s="10">
        <v>4150</v>
      </c>
      <c r="D39" s="42">
        <v>6198.48</v>
      </c>
      <c r="E39" s="11">
        <v>6500</v>
      </c>
      <c r="F39" s="56">
        <v>6500</v>
      </c>
    </row>
    <row r="40" spans="1:6" ht="14.25">
      <c r="A40" s="16" t="s">
        <v>35</v>
      </c>
      <c r="B40" s="42">
        <v>18500</v>
      </c>
      <c r="C40" s="10">
        <v>20000</v>
      </c>
      <c r="D40" s="42">
        <v>20000</v>
      </c>
      <c r="E40" s="11">
        <v>21000</v>
      </c>
      <c r="F40" s="56">
        <v>22000</v>
      </c>
    </row>
    <row r="41" spans="1:6" ht="14.25">
      <c r="A41" s="16" t="s">
        <v>83</v>
      </c>
      <c r="B41" s="42"/>
      <c r="C41" s="10"/>
      <c r="D41" s="42"/>
      <c r="E41" s="11">
        <v>6000</v>
      </c>
      <c r="F41" s="56"/>
    </row>
    <row r="42" spans="1:6" ht="15">
      <c r="A42" s="13" t="s">
        <v>30</v>
      </c>
      <c r="B42" s="92">
        <f>SUM(B37:B41)</f>
        <v>33880.69</v>
      </c>
      <c r="C42" s="14">
        <f>SUM(C37:C41)</f>
        <v>35150</v>
      </c>
      <c r="D42" s="92">
        <f>SUM(D37:D41)</f>
        <v>35955.14</v>
      </c>
      <c r="E42" s="15">
        <f>SUM(E37:E41)</f>
        <v>45000</v>
      </c>
      <c r="F42" s="57">
        <f>SUM(F37:F41)</f>
        <v>42500</v>
      </c>
    </row>
    <row r="43" spans="1:6" ht="14.25">
      <c r="A43" s="12" t="s">
        <v>36</v>
      </c>
      <c r="B43" s="42"/>
      <c r="C43" s="10"/>
      <c r="D43" s="42"/>
      <c r="E43" s="11"/>
      <c r="F43" s="56"/>
    </row>
    <row r="44" spans="1:6" ht="14.25">
      <c r="A44" s="16" t="s">
        <v>37</v>
      </c>
      <c r="B44" s="42">
        <v>4734.7</v>
      </c>
      <c r="C44" s="10">
        <v>5000</v>
      </c>
      <c r="D44" s="42">
        <v>3243.98</v>
      </c>
      <c r="E44" s="11">
        <v>5000</v>
      </c>
      <c r="F44" s="56">
        <v>5000</v>
      </c>
    </row>
    <row r="45" spans="1:6" ht="14.25">
      <c r="A45" s="16" t="s">
        <v>38</v>
      </c>
      <c r="B45" s="42">
        <v>1249.12</v>
      </c>
      <c r="C45" s="10">
        <v>2000</v>
      </c>
      <c r="D45" s="42">
        <v>1350.44</v>
      </c>
      <c r="E45" s="11">
        <v>2000</v>
      </c>
      <c r="F45" s="56">
        <v>2000</v>
      </c>
    </row>
    <row r="46" spans="1:6" ht="14.25">
      <c r="A46" s="16" t="s">
        <v>39</v>
      </c>
      <c r="B46" s="42">
        <v>12924.67</v>
      </c>
      <c r="C46" s="10">
        <v>11000</v>
      </c>
      <c r="D46" s="42">
        <v>13789.43</v>
      </c>
      <c r="E46" s="11">
        <v>14500</v>
      </c>
      <c r="F46" s="56">
        <v>15000</v>
      </c>
    </row>
    <row r="47" spans="1:6" ht="14.25">
      <c r="A47" s="16" t="s">
        <v>40</v>
      </c>
      <c r="B47" s="42"/>
      <c r="C47" s="10">
        <v>2000</v>
      </c>
      <c r="D47" s="42">
        <v>1020.23</v>
      </c>
      <c r="E47" s="11">
        <v>2000</v>
      </c>
      <c r="F47" s="56">
        <v>2000</v>
      </c>
    </row>
    <row r="48" spans="1:6" ht="14.25">
      <c r="A48" s="16" t="s">
        <v>41</v>
      </c>
      <c r="B48" s="42">
        <f>1966.82+1974.67</f>
        <v>3941.49</v>
      </c>
      <c r="C48" s="10">
        <v>5000</v>
      </c>
      <c r="D48" s="42">
        <v>3617.27</v>
      </c>
      <c r="E48" s="11">
        <v>5000</v>
      </c>
      <c r="F48" s="56">
        <v>5000</v>
      </c>
    </row>
    <row r="49" spans="1:6" ht="14.25">
      <c r="A49" s="16" t="s">
        <v>42</v>
      </c>
      <c r="B49" s="42">
        <v>343.92</v>
      </c>
      <c r="C49" s="10">
        <v>2000</v>
      </c>
      <c r="D49" s="42">
        <v>1843.15</v>
      </c>
      <c r="E49" s="11">
        <v>2000</v>
      </c>
      <c r="F49" s="56">
        <v>2000</v>
      </c>
    </row>
    <row r="50" spans="1:6" ht="14.25">
      <c r="A50" s="16" t="s">
        <v>43</v>
      </c>
      <c r="B50" s="42">
        <v>1425.97</v>
      </c>
      <c r="C50" s="10">
        <v>1400</v>
      </c>
      <c r="D50" s="42">
        <v>1196</v>
      </c>
      <c r="E50" s="11">
        <v>1400</v>
      </c>
      <c r="F50" s="56">
        <v>1500</v>
      </c>
    </row>
    <row r="51" spans="1:6" ht="14.25">
      <c r="A51" s="16" t="s">
        <v>29</v>
      </c>
      <c r="B51" s="42">
        <f>146.78+3499.9</f>
        <v>3646.6800000000003</v>
      </c>
      <c r="C51" s="10">
        <v>4000</v>
      </c>
      <c r="D51" s="42">
        <v>3785.49</v>
      </c>
      <c r="E51" s="11">
        <v>4000</v>
      </c>
      <c r="F51" s="56">
        <v>4000</v>
      </c>
    </row>
    <row r="52" spans="1:6" ht="15">
      <c r="A52" s="13" t="s">
        <v>30</v>
      </c>
      <c r="B52" s="92">
        <f>SUM(B44:B51)</f>
        <v>28266.549999999996</v>
      </c>
      <c r="C52" s="14">
        <f>SUM(C43:C51)</f>
        <v>32400</v>
      </c>
      <c r="D52" s="92">
        <f>SUM(D43:D51)</f>
        <v>29845.989999999998</v>
      </c>
      <c r="E52" s="15">
        <f>SUM(E43:E51)</f>
        <v>35900</v>
      </c>
      <c r="F52" s="57">
        <f>SUM(F43:F51)</f>
        <v>36500</v>
      </c>
    </row>
    <row r="53" spans="1:6" ht="15" thickBot="1">
      <c r="A53" s="13"/>
      <c r="B53" s="92"/>
      <c r="C53" s="14"/>
      <c r="D53" s="92"/>
      <c r="E53" s="11"/>
      <c r="F53" s="56"/>
    </row>
    <row r="54" spans="1:6" ht="15.75" thickBot="1">
      <c r="A54" s="17" t="s">
        <v>44</v>
      </c>
      <c r="B54" s="93">
        <f>B14+B21+B35+B42+B52</f>
        <v>553254.3800000001</v>
      </c>
      <c r="C54" s="18">
        <f>C14+C21+C35+C42+C52</f>
        <v>604700</v>
      </c>
      <c r="D54" s="93">
        <f>D14+D21+D35+D42+D52</f>
        <v>579613.1</v>
      </c>
      <c r="E54" s="43">
        <f>E14+E21+E35+E42+E52</f>
        <v>607150</v>
      </c>
      <c r="F54" s="66">
        <f>F14+F21+F35+F42+F52</f>
        <v>616300</v>
      </c>
    </row>
    <row r="55" spans="1:7" ht="14.25">
      <c r="A55" s="84"/>
      <c r="B55" s="94"/>
      <c r="C55" s="19"/>
      <c r="D55" s="94"/>
      <c r="E55" s="11"/>
      <c r="F55" s="76"/>
      <c r="G55" s="77"/>
    </row>
    <row r="56" spans="1:7" ht="14.25">
      <c r="A56" s="84"/>
      <c r="B56" s="94"/>
      <c r="C56" s="19"/>
      <c r="D56" s="94"/>
      <c r="E56" s="11"/>
      <c r="F56" s="76"/>
      <c r="G56" s="77"/>
    </row>
    <row r="57" spans="1:7" ht="15" thickBot="1">
      <c r="A57" s="84"/>
      <c r="B57" s="94"/>
      <c r="C57" s="19"/>
      <c r="D57" s="94"/>
      <c r="E57" s="11"/>
      <c r="F57" s="76"/>
      <c r="G57" s="77"/>
    </row>
    <row r="58" spans="1:6" ht="15.75" thickBot="1">
      <c r="A58" s="7"/>
      <c r="B58" s="91" t="s">
        <v>0</v>
      </c>
      <c r="C58" s="8" t="s">
        <v>2</v>
      </c>
      <c r="D58" s="93" t="str">
        <f>D5</f>
        <v>DEPENSES 2004</v>
      </c>
      <c r="E58" s="21" t="s">
        <v>69</v>
      </c>
      <c r="F58" s="59" t="s">
        <v>70</v>
      </c>
    </row>
    <row r="59" spans="1:6" ht="14.25">
      <c r="A59" s="13"/>
      <c r="B59" s="92"/>
      <c r="C59" s="10"/>
      <c r="D59" s="42"/>
      <c r="E59" s="20"/>
      <c r="F59" s="58"/>
    </row>
    <row r="60" spans="1:6" ht="14.25">
      <c r="A60" s="71" t="s">
        <v>45</v>
      </c>
      <c r="B60" s="42">
        <f>B54</f>
        <v>553254.3800000001</v>
      </c>
      <c r="C60" s="42">
        <f>C54</f>
        <v>604700</v>
      </c>
      <c r="D60" s="42">
        <f>D54</f>
        <v>579613.1</v>
      </c>
      <c r="E60" s="72">
        <f>E54</f>
        <v>607150</v>
      </c>
      <c r="F60" s="60">
        <f>F54</f>
        <v>616300</v>
      </c>
    </row>
    <row r="61" spans="1:6" ht="14.25">
      <c r="A61" s="13"/>
      <c r="B61" s="92"/>
      <c r="C61" s="10"/>
      <c r="D61" s="42"/>
      <c r="E61" s="20"/>
      <c r="F61" s="58"/>
    </row>
    <row r="62" spans="1:6" ht="14.25">
      <c r="A62" s="22" t="s">
        <v>46</v>
      </c>
      <c r="B62" s="42">
        <v>2403.96</v>
      </c>
      <c r="C62" s="10">
        <v>3000</v>
      </c>
      <c r="D62" s="42">
        <v>1956.94</v>
      </c>
      <c r="E62" s="20">
        <v>2000</v>
      </c>
      <c r="F62" s="58">
        <v>1000</v>
      </c>
    </row>
    <row r="63" spans="1:6" ht="14.25">
      <c r="A63" s="22" t="s">
        <v>47</v>
      </c>
      <c r="B63" s="42">
        <v>1483.04</v>
      </c>
      <c r="C63" s="10">
        <v>2000</v>
      </c>
      <c r="D63" s="42">
        <v>3199.19</v>
      </c>
      <c r="E63" s="20">
        <v>4000</v>
      </c>
      <c r="F63" s="58">
        <v>3000</v>
      </c>
    </row>
    <row r="64" spans="1:6" ht="14.25">
      <c r="A64" s="22" t="s">
        <v>48</v>
      </c>
      <c r="B64" s="42">
        <v>9009.55</v>
      </c>
      <c r="C64" s="10">
        <v>5000</v>
      </c>
      <c r="D64" s="42">
        <v>5127.69</v>
      </c>
      <c r="E64" s="20">
        <v>5000</v>
      </c>
      <c r="F64" s="58">
        <v>5000</v>
      </c>
    </row>
    <row r="65" spans="1:6" ht="14.25">
      <c r="A65" s="22" t="s">
        <v>49</v>
      </c>
      <c r="B65" s="42">
        <v>5806.67</v>
      </c>
      <c r="C65" s="10">
        <v>7000</v>
      </c>
      <c r="D65" s="42">
        <v>6694.58</v>
      </c>
      <c r="E65" s="20">
        <v>7000</v>
      </c>
      <c r="F65" s="58">
        <v>7000</v>
      </c>
    </row>
    <row r="66" spans="1:6" ht="14.25">
      <c r="A66" s="22" t="s">
        <v>50</v>
      </c>
      <c r="B66" s="42">
        <v>3276.22</v>
      </c>
      <c r="C66" s="10">
        <v>1500</v>
      </c>
      <c r="D66" s="42">
        <v>1641.18</v>
      </c>
      <c r="E66" s="20">
        <v>1700</v>
      </c>
      <c r="F66" s="58">
        <v>1700</v>
      </c>
    </row>
    <row r="67" spans="1:6" ht="14.25">
      <c r="A67" s="22" t="s">
        <v>51</v>
      </c>
      <c r="B67" s="42">
        <v>11888.29</v>
      </c>
      <c r="C67" s="10">
        <v>5000</v>
      </c>
      <c r="D67" s="42">
        <v>4882.22</v>
      </c>
      <c r="E67" s="20">
        <v>5000</v>
      </c>
      <c r="F67" s="58">
        <v>5000</v>
      </c>
    </row>
    <row r="68" spans="1:6" ht="14.25">
      <c r="A68" s="22" t="s">
        <v>52</v>
      </c>
      <c r="B68" s="42"/>
      <c r="C68" s="10">
        <v>1000</v>
      </c>
      <c r="D68" s="42">
        <v>828.83</v>
      </c>
      <c r="E68" s="20">
        <v>3000</v>
      </c>
      <c r="F68" s="58">
        <v>3000</v>
      </c>
    </row>
    <row r="69" spans="1:6" ht="14.25">
      <c r="A69" s="22" t="s">
        <v>53</v>
      </c>
      <c r="B69" s="42">
        <f>5309.93+55.64</f>
        <v>5365.570000000001</v>
      </c>
      <c r="C69" s="10">
        <v>4000</v>
      </c>
      <c r="D69" s="42">
        <v>3268</v>
      </c>
      <c r="E69" s="20">
        <v>2500</v>
      </c>
      <c r="F69" s="58">
        <v>2500</v>
      </c>
    </row>
    <row r="70" spans="1:6" ht="15">
      <c r="A70" s="23" t="s">
        <v>54</v>
      </c>
      <c r="B70" s="92">
        <f>SUM(B62:B69)</f>
        <v>39233.3</v>
      </c>
      <c r="C70" s="14">
        <f>SUM(C62:C69)</f>
        <v>28500</v>
      </c>
      <c r="D70" s="92">
        <f>SUM(D62:D69)</f>
        <v>27598.630000000005</v>
      </c>
      <c r="E70" s="44">
        <f>SUM(E62:E69)</f>
        <v>30200</v>
      </c>
      <c r="F70" s="61">
        <f>SUM(F62:F69)</f>
        <v>28200</v>
      </c>
    </row>
    <row r="71" spans="1:6" ht="14.25">
      <c r="A71" s="24"/>
      <c r="B71" s="95"/>
      <c r="C71" s="45"/>
      <c r="D71" s="103"/>
      <c r="E71" s="69"/>
      <c r="F71" s="70"/>
    </row>
    <row r="72" spans="1:6" ht="15">
      <c r="A72" s="26" t="s">
        <v>55</v>
      </c>
      <c r="B72" s="95">
        <f>B54+B70</f>
        <v>592487.6800000002</v>
      </c>
      <c r="C72" s="25">
        <f>C54+C70</f>
        <v>633200</v>
      </c>
      <c r="D72" s="95">
        <f>D54+D70</f>
        <v>607211.73</v>
      </c>
      <c r="E72" s="46">
        <f>E54+E70</f>
        <v>637350</v>
      </c>
      <c r="F72" s="67">
        <f>F54+F70</f>
        <v>644500</v>
      </c>
    </row>
    <row r="73" spans="1:6" ht="14.25">
      <c r="A73" s="16"/>
      <c r="B73" s="42"/>
      <c r="C73" s="10"/>
      <c r="D73" s="42"/>
      <c r="E73" s="20"/>
      <c r="F73" s="58"/>
    </row>
    <row r="74" spans="1:6" ht="14.25">
      <c r="A74" s="16" t="s">
        <v>56</v>
      </c>
      <c r="B74" s="42"/>
      <c r="C74" s="10"/>
      <c r="D74" s="42"/>
      <c r="E74" s="20">
        <v>51600</v>
      </c>
      <c r="F74" s="58">
        <v>30000</v>
      </c>
    </row>
    <row r="75" spans="1:6" ht="14.25">
      <c r="A75" s="27" t="s">
        <v>57</v>
      </c>
      <c r="B75" s="42"/>
      <c r="C75" s="10"/>
      <c r="D75" s="42"/>
      <c r="E75" s="20">
        <v>8000</v>
      </c>
      <c r="F75" s="58">
        <v>10000</v>
      </c>
    </row>
    <row r="76" spans="1:6" ht="14.25">
      <c r="A76" s="27" t="s">
        <v>58</v>
      </c>
      <c r="B76" s="42"/>
      <c r="C76" s="10"/>
      <c r="D76" s="42"/>
      <c r="E76" s="20"/>
      <c r="F76" s="58">
        <v>5000</v>
      </c>
    </row>
    <row r="77" spans="1:6" ht="14.25">
      <c r="A77" s="27"/>
      <c r="B77" s="42"/>
      <c r="C77" s="10"/>
      <c r="D77" s="42"/>
      <c r="E77" s="20"/>
      <c r="F77" s="58"/>
    </row>
    <row r="78" spans="1:6" ht="14.25">
      <c r="A78" s="27" t="s">
        <v>71</v>
      </c>
      <c r="B78" s="42"/>
      <c r="C78" s="10"/>
      <c r="D78" s="42"/>
      <c r="E78" s="20">
        <v>8600</v>
      </c>
      <c r="F78" s="58"/>
    </row>
    <row r="79" spans="1:6" ht="14.25">
      <c r="A79" s="27" t="s">
        <v>72</v>
      </c>
      <c r="B79" s="42"/>
      <c r="C79" s="10"/>
      <c r="D79" s="42"/>
      <c r="E79" s="20">
        <v>43600</v>
      </c>
      <c r="F79" s="58"/>
    </row>
    <row r="80" spans="1:6" ht="14.25">
      <c r="A80" s="27" t="s">
        <v>73</v>
      </c>
      <c r="B80" s="42"/>
      <c r="C80" s="10"/>
      <c r="D80" s="42"/>
      <c r="E80" s="20">
        <v>54000</v>
      </c>
      <c r="F80" s="58"/>
    </row>
    <row r="81" spans="1:6" ht="14.25">
      <c r="A81" s="27" t="s">
        <v>74</v>
      </c>
      <c r="B81" s="42"/>
      <c r="C81" s="10"/>
      <c r="D81" s="42"/>
      <c r="E81" s="20">
        <v>71700</v>
      </c>
      <c r="F81" s="58"/>
    </row>
    <row r="82" spans="1:6" ht="14.25">
      <c r="A82" s="27" t="s">
        <v>75</v>
      </c>
      <c r="B82" s="42"/>
      <c r="C82" s="10"/>
      <c r="D82" s="42"/>
      <c r="E82" s="20">
        <v>40200</v>
      </c>
      <c r="F82" s="58"/>
    </row>
    <row r="83" spans="1:6" ht="14.25">
      <c r="A83" s="27" t="s">
        <v>76</v>
      </c>
      <c r="B83" s="42"/>
      <c r="C83" s="10"/>
      <c r="D83" s="42"/>
      <c r="E83" s="20">
        <v>5700</v>
      </c>
      <c r="F83" s="58"/>
    </row>
    <row r="84" spans="1:6" ht="14.25">
      <c r="A84" s="27" t="s">
        <v>77</v>
      </c>
      <c r="B84" s="42"/>
      <c r="C84" s="10"/>
      <c r="D84" s="42"/>
      <c r="E84" s="20">
        <v>114900</v>
      </c>
      <c r="F84" s="58"/>
    </row>
    <row r="85" spans="1:6" ht="14.25">
      <c r="A85" s="27" t="s">
        <v>78</v>
      </c>
      <c r="B85" s="42"/>
      <c r="C85" s="10"/>
      <c r="D85" s="42"/>
      <c r="E85" s="20">
        <v>66100</v>
      </c>
      <c r="F85" s="58"/>
    </row>
    <row r="86" spans="1:6" ht="14.25">
      <c r="A86" s="27" t="s">
        <v>29</v>
      </c>
      <c r="B86" s="42"/>
      <c r="C86" s="10"/>
      <c r="D86" s="42"/>
      <c r="E86" s="20">
        <v>90200</v>
      </c>
      <c r="F86" s="58"/>
    </row>
    <row r="87" spans="1:6" ht="14.25">
      <c r="A87" s="27"/>
      <c r="B87" s="42"/>
      <c r="C87" s="10"/>
      <c r="D87" s="42"/>
      <c r="E87" s="20"/>
      <c r="F87" s="58"/>
    </row>
    <row r="88" spans="1:6" ht="14.25">
      <c r="A88" s="27" t="s">
        <v>84</v>
      </c>
      <c r="B88" s="42"/>
      <c r="C88" s="10"/>
      <c r="D88" s="42"/>
      <c r="E88" s="20"/>
      <c r="F88" s="58">
        <v>149400</v>
      </c>
    </row>
    <row r="89" spans="1:6" ht="14.25">
      <c r="A89" s="27" t="s">
        <v>85</v>
      </c>
      <c r="B89" s="42"/>
      <c r="C89" s="10"/>
      <c r="D89" s="42"/>
      <c r="E89" s="20"/>
      <c r="F89" s="58">
        <v>44800</v>
      </c>
    </row>
    <row r="90" spans="1:6" ht="14.25">
      <c r="A90" s="27" t="s">
        <v>81</v>
      </c>
      <c r="B90" s="42"/>
      <c r="C90" s="10"/>
      <c r="D90" s="42"/>
      <c r="E90" s="20"/>
      <c r="F90" s="58">
        <v>16100</v>
      </c>
    </row>
    <row r="91" spans="1:6" ht="14.25">
      <c r="A91" s="27" t="s">
        <v>86</v>
      </c>
      <c r="B91" s="42"/>
      <c r="C91" s="10"/>
      <c r="D91" s="42"/>
      <c r="E91" s="20"/>
      <c r="F91" s="58">
        <v>96500</v>
      </c>
    </row>
    <row r="92" spans="1:6" ht="14.25">
      <c r="A92" s="27" t="s">
        <v>79</v>
      </c>
      <c r="B92" s="42"/>
      <c r="C92" s="10"/>
      <c r="D92" s="42"/>
      <c r="E92" s="20"/>
      <c r="F92" s="58">
        <v>47100</v>
      </c>
    </row>
    <row r="93" spans="1:6" ht="14.25">
      <c r="A93" s="27" t="s">
        <v>82</v>
      </c>
      <c r="B93" s="42"/>
      <c r="C93" s="10"/>
      <c r="D93" s="42"/>
      <c r="E93" s="20"/>
      <c r="F93" s="58">
        <v>42500</v>
      </c>
    </row>
    <row r="94" spans="1:6" ht="14.25">
      <c r="A94" s="27" t="s">
        <v>80</v>
      </c>
      <c r="B94" s="42"/>
      <c r="C94" s="10"/>
      <c r="D94" s="42"/>
      <c r="E94" s="20"/>
      <c r="F94" s="58">
        <v>12600</v>
      </c>
    </row>
    <row r="95" spans="1:6" ht="14.25">
      <c r="A95" s="27" t="s">
        <v>87</v>
      </c>
      <c r="B95" s="42"/>
      <c r="C95" s="10"/>
      <c r="D95" s="42"/>
      <c r="E95" s="20"/>
      <c r="F95" s="58">
        <v>92000</v>
      </c>
    </row>
    <row r="96" spans="1:6" ht="14.25">
      <c r="A96" s="27"/>
      <c r="B96" s="42"/>
      <c r="C96" s="10"/>
      <c r="D96" s="42"/>
      <c r="E96" s="20"/>
      <c r="F96" s="58"/>
    </row>
    <row r="97" spans="1:6" ht="15">
      <c r="A97" s="28" t="s">
        <v>59</v>
      </c>
      <c r="B97" s="92">
        <v>402996.89</v>
      </c>
      <c r="C97" s="14">
        <v>524000</v>
      </c>
      <c r="D97" s="92">
        <v>549824.1</v>
      </c>
      <c r="E97" s="30">
        <f>SUM(E78:E96)</f>
        <v>495000</v>
      </c>
      <c r="F97" s="62">
        <f>SUM(F88:F96)</f>
        <v>501000</v>
      </c>
    </row>
    <row r="98" spans="1:6" ht="14.25">
      <c r="A98" s="28" t="s">
        <v>60</v>
      </c>
      <c r="B98" s="92"/>
      <c r="C98" s="14">
        <v>-60000</v>
      </c>
      <c r="D98" s="92">
        <v>-60000</v>
      </c>
      <c r="E98" s="20"/>
      <c r="F98" s="58"/>
    </row>
    <row r="99" spans="1:6" ht="14.25">
      <c r="A99" s="28" t="s">
        <v>61</v>
      </c>
      <c r="B99" s="92">
        <v>40000</v>
      </c>
      <c r="C99" s="14"/>
      <c r="D99" s="92"/>
      <c r="E99" s="20"/>
      <c r="F99" s="58"/>
    </row>
    <row r="100" spans="1:6" ht="14.25">
      <c r="A100" s="27"/>
      <c r="B100" s="42"/>
      <c r="C100" s="10"/>
      <c r="D100" s="42"/>
      <c r="E100" s="20"/>
      <c r="F100" s="58"/>
    </row>
    <row r="101" spans="1:6" ht="14.25">
      <c r="A101" s="27" t="s">
        <v>62</v>
      </c>
      <c r="B101" s="42">
        <v>-6032.44</v>
      </c>
      <c r="C101" s="10"/>
      <c r="D101" s="42">
        <v>-6042.58</v>
      </c>
      <c r="E101" s="20">
        <v>-5500</v>
      </c>
      <c r="F101" s="58">
        <v>-5000</v>
      </c>
    </row>
    <row r="102" spans="1:6" ht="14.25">
      <c r="A102" s="27" t="s">
        <v>63</v>
      </c>
      <c r="B102" s="42">
        <v>-14658.75</v>
      </c>
      <c r="C102" s="10"/>
      <c r="D102" s="42">
        <v>-113.13</v>
      </c>
      <c r="E102" s="20"/>
      <c r="F102" s="58"/>
    </row>
    <row r="103" spans="1:6" ht="14.25">
      <c r="A103" s="27" t="s">
        <v>64</v>
      </c>
      <c r="B103" s="42"/>
      <c r="C103" s="10"/>
      <c r="D103" s="42"/>
      <c r="E103" s="20"/>
      <c r="F103" s="58"/>
    </row>
    <row r="104" spans="1:6" ht="14.25">
      <c r="A104" s="27" t="s">
        <v>65</v>
      </c>
      <c r="B104" s="42"/>
      <c r="C104" s="10">
        <v>-4600</v>
      </c>
      <c r="D104" s="42"/>
      <c r="E104" s="20"/>
      <c r="F104" s="58"/>
    </row>
    <row r="105" spans="1:6" ht="14.25">
      <c r="A105" s="29"/>
      <c r="B105" s="42"/>
      <c r="C105" s="10"/>
      <c r="D105" s="42"/>
      <c r="E105" s="20"/>
      <c r="F105" s="58"/>
    </row>
    <row r="106" spans="1:6" s="2" customFormat="1" ht="23.25" customHeight="1" thickBot="1">
      <c r="A106" s="81" t="s">
        <v>66</v>
      </c>
      <c r="B106" s="96">
        <f>B72+B97+B101+B99+B102</f>
        <v>1014793.3800000002</v>
      </c>
      <c r="C106" s="82">
        <f>C72+C97+C98+C104</f>
        <v>1092600</v>
      </c>
      <c r="D106" s="96">
        <f>D72+D97+D99+D101+D102+D98</f>
        <v>1090880.12</v>
      </c>
      <c r="E106" s="83">
        <f>E72+E74+E75+E97+E101</f>
        <v>1186450</v>
      </c>
      <c r="F106" s="82">
        <f>F72+F74+F75+F76+F97+F101</f>
        <v>1185500</v>
      </c>
    </row>
    <row r="107" spans="1:7" s="2" customFormat="1" ht="23.25" customHeight="1">
      <c r="A107" s="85"/>
      <c r="B107" s="94"/>
      <c r="C107" s="19"/>
      <c r="D107" s="94"/>
      <c r="E107" s="73"/>
      <c r="F107" s="74"/>
      <c r="G107" s="75"/>
    </row>
    <row r="108" spans="1:7" ht="15" thickBot="1">
      <c r="A108" s="86"/>
      <c r="B108" s="97"/>
      <c r="C108" s="31"/>
      <c r="D108" s="97"/>
      <c r="E108" s="11"/>
      <c r="F108" s="76"/>
      <c r="G108" s="77"/>
    </row>
    <row r="109" spans="1:6" s="35" customFormat="1" ht="7.5" customHeight="1">
      <c r="A109" s="32"/>
      <c r="B109" s="33"/>
      <c r="C109" s="65"/>
      <c r="D109" s="34"/>
      <c r="E109" s="78"/>
      <c r="F109" s="68"/>
    </row>
    <row r="110" spans="1:6" s="2" customFormat="1" ht="15">
      <c r="A110" s="12" t="s">
        <v>67</v>
      </c>
      <c r="B110" s="98">
        <v>6000</v>
      </c>
      <c r="C110" s="36">
        <v>10000</v>
      </c>
      <c r="D110" s="94">
        <v>10000</v>
      </c>
      <c r="E110" s="79">
        <v>40000</v>
      </c>
      <c r="F110" s="62">
        <v>8000</v>
      </c>
    </row>
    <row r="111" spans="1:6" ht="6" customHeight="1" thickBot="1">
      <c r="A111" s="47"/>
      <c r="B111" s="99"/>
      <c r="C111" s="37"/>
      <c r="D111" s="104"/>
      <c r="E111" s="80"/>
      <c r="F111" s="63"/>
    </row>
    <row r="112" spans="1:7" ht="6" customHeight="1">
      <c r="A112" s="87"/>
      <c r="B112" s="97"/>
      <c r="C112" s="31"/>
      <c r="D112" s="97"/>
      <c r="E112" s="11"/>
      <c r="F112" s="76"/>
      <c r="G112" s="77"/>
    </row>
    <row r="113" spans="1:7" ht="6" customHeight="1">
      <c r="A113" s="87"/>
      <c r="B113" s="97"/>
      <c r="C113" s="31"/>
      <c r="D113" s="97"/>
      <c r="E113" s="11"/>
      <c r="F113" s="76"/>
      <c r="G113" s="77"/>
    </row>
    <row r="114" spans="1:7" ht="6" customHeight="1">
      <c r="A114" s="87"/>
      <c r="B114" s="97"/>
      <c r="C114" s="31"/>
      <c r="D114" s="97"/>
      <c r="E114" s="11"/>
      <c r="F114" s="76"/>
      <c r="G114" s="77"/>
    </row>
    <row r="115" spans="1:7" ht="6" customHeight="1">
      <c r="A115" s="87"/>
      <c r="B115" s="97"/>
      <c r="C115" s="31"/>
      <c r="D115" s="97"/>
      <c r="E115" s="11"/>
      <c r="F115" s="76"/>
      <c r="G115" s="77"/>
    </row>
    <row r="116" spans="1:7" ht="6" customHeight="1" thickBot="1">
      <c r="A116" s="87"/>
      <c r="B116" s="97"/>
      <c r="C116" s="31"/>
      <c r="D116" s="97"/>
      <c r="E116" s="11"/>
      <c r="F116" s="76"/>
      <c r="G116" s="77"/>
    </row>
    <row r="117" spans="1:6" ht="6.75" customHeight="1">
      <c r="A117" s="49"/>
      <c r="B117" s="100"/>
      <c r="C117" s="50"/>
      <c r="D117" s="100"/>
      <c r="E117" s="39"/>
      <c r="F117" s="64"/>
    </row>
    <row r="118" spans="1:6" s="40" customFormat="1" ht="15">
      <c r="A118" s="51" t="s">
        <v>68</v>
      </c>
      <c r="B118" s="98">
        <f>B106+B110</f>
        <v>1020793.3800000002</v>
      </c>
      <c r="C118" s="19">
        <f>C106+C110</f>
        <v>1102600</v>
      </c>
      <c r="D118" s="98">
        <f>D106+D110</f>
        <v>1100880.12</v>
      </c>
      <c r="E118" s="52">
        <f>E106+E110</f>
        <v>1226450</v>
      </c>
      <c r="F118" s="61">
        <f>F106+F110</f>
        <v>1193500</v>
      </c>
    </row>
    <row r="119" spans="1:6" ht="6" customHeight="1" thickBot="1">
      <c r="A119" s="47"/>
      <c r="B119" s="99"/>
      <c r="C119" s="48"/>
      <c r="D119" s="99"/>
      <c r="E119" s="38"/>
      <c r="F119" s="63"/>
    </row>
  </sheetData>
  <sheetProtection password="8F25" sheet="1" objects="1" scenarios="1"/>
  <mergeCells count="1">
    <mergeCell ref="A1:F1"/>
  </mergeCells>
  <printOptions horizontalCentered="1" verticalCentered="1"/>
  <pageMargins left="0" right="0" top="0.5905511811023623" bottom="0.5905511811023623" header="0.5118110236220472" footer="0.5118110236220472"/>
  <pageSetup horizontalDpi="300" verticalDpi="300" orientation="portrait" paperSize="9" scale="86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M. Blech</cp:lastModifiedBy>
  <cp:lastPrinted>2006-01-11T12:27:50Z</cp:lastPrinted>
  <dcterms:created xsi:type="dcterms:W3CDTF">2006-01-05T17:40:16Z</dcterms:created>
  <dcterms:modified xsi:type="dcterms:W3CDTF">2006-01-15T15:28:12Z</dcterms:modified>
  <cp:category/>
  <cp:version/>
  <cp:contentType/>
  <cp:contentStatus/>
</cp:coreProperties>
</file>